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ninetyone.tarhely.eu:2078/heiszlerwasser.hu/wp-content/uploads/Megrendel/"/>
    </mc:Choice>
  </mc:AlternateContent>
  <xr:revisionPtr revIDLastSave="0" documentId="13_ncr:1_{988CC0EF-737C-4C47-9F68-483F5AC56887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Munka1" sheetId="1" r:id="rId1"/>
  </sheets>
  <calcPr calcId="179021"/>
  <fileRecoveryPr autoRecover="0"/>
</workbook>
</file>

<file path=xl/calcChain.xml><?xml version="1.0" encoding="utf-8"?>
<calcChain xmlns="http://schemas.openxmlformats.org/spreadsheetml/2006/main">
  <c r="F19" i="1" l="1"/>
  <c r="I19" i="1"/>
  <c r="J19" i="1" s="1"/>
  <c r="H19" i="1"/>
  <c r="H6" i="1" l="1"/>
  <c r="H7" i="1"/>
  <c r="H8" i="1"/>
  <c r="H9" i="1"/>
  <c r="F6" i="1"/>
  <c r="F7" i="1"/>
  <c r="I7" i="1" s="1"/>
  <c r="J7" i="1" s="1"/>
  <c r="F8" i="1"/>
  <c r="F9" i="1"/>
  <c r="I8" i="1" l="1"/>
  <c r="J8" i="1" s="1"/>
  <c r="I6" i="1"/>
  <c r="J6" i="1" s="1"/>
  <c r="I9" i="1"/>
  <c r="J9" i="1" s="1"/>
  <c r="H20" i="1"/>
  <c r="H10" i="1"/>
  <c r="H11" i="1"/>
  <c r="F10" i="1"/>
  <c r="E11" i="1"/>
  <c r="F11" i="1" s="1"/>
  <c r="E20" i="1"/>
  <c r="I11" i="1" l="1"/>
  <c r="I10" i="1"/>
  <c r="J10" i="1" s="1"/>
  <c r="F12" i="1"/>
  <c r="H12" i="1"/>
  <c r="E34" i="1"/>
  <c r="F20" i="1"/>
  <c r="I20" i="1" s="1"/>
  <c r="H18" i="1"/>
  <c r="F18" i="1"/>
  <c r="H17" i="1"/>
  <c r="F17" i="1"/>
  <c r="H16" i="1"/>
  <c r="F16" i="1"/>
  <c r="H15" i="1"/>
  <c r="F15" i="1"/>
  <c r="H14" i="1"/>
  <c r="F14" i="1"/>
  <c r="H13" i="1"/>
  <c r="F13" i="1"/>
  <c r="J11" i="1" l="1"/>
  <c r="I16" i="1"/>
  <c r="J16" i="1" s="1"/>
  <c r="I13" i="1"/>
  <c r="J13" i="1" s="1"/>
  <c r="I17" i="1"/>
  <c r="J17" i="1" s="1"/>
  <c r="I14" i="1"/>
  <c r="J14" i="1" s="1"/>
  <c r="I15" i="1"/>
  <c r="J15" i="1" s="1"/>
  <c r="I18" i="1"/>
  <c r="J18" i="1" s="1"/>
  <c r="I12" i="1"/>
  <c r="J12" i="1" s="1"/>
  <c r="J20" i="1"/>
  <c r="G24" i="1" l="1"/>
  <c r="G25" i="1" s="1"/>
  <c r="G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Heiszler Zsolt</author>
  </authors>
  <commentList>
    <comment ref="B19" authorId="0" shapeId="0" xr:uid="{1A38C528-7ACA-429E-B053-8D934609C986}">
      <text>
        <r>
          <rPr>
            <b/>
            <sz val="9"/>
            <color indexed="81"/>
            <rFont val="Tahoma"/>
            <family val="2"/>
            <charset val="238"/>
          </rPr>
          <t>HeiszlerWasser:</t>
        </r>
        <r>
          <rPr>
            <sz val="9"/>
            <color indexed="81"/>
            <rFont val="Tahoma"/>
            <family val="2"/>
            <charset val="238"/>
          </rPr>
          <t xml:space="preserve">
Akkor számolandó, hogyha a bérbeadónak kell felállítania az asztalokat, padokat</t>
        </r>
      </text>
    </comment>
  </commentList>
</comments>
</file>

<file path=xl/sharedStrings.xml><?xml version="1.0" encoding="utf-8"?>
<sst xmlns="http://schemas.openxmlformats.org/spreadsheetml/2006/main" count="43" uniqueCount="43">
  <si>
    <t>A bérlő neve:</t>
  </si>
  <si>
    <t>A bérlő telefonszáma:</t>
  </si>
  <si>
    <t>FT/db</t>
  </si>
  <si>
    <t>Bérleti díj</t>
  </si>
  <si>
    <t>Bérelt (db)</t>
  </si>
  <si>
    <t>Fizetendő</t>
  </si>
  <si>
    <t>Törött (db)</t>
  </si>
  <si>
    <t>Töréskár</t>
  </si>
  <si>
    <t>Nettó ár</t>
  </si>
  <si>
    <t>Teljes ár</t>
  </si>
  <si>
    <t>Áfa 27%</t>
  </si>
  <si>
    <t>A kölcsönzés teljes ára:</t>
  </si>
  <si>
    <t>……………………………………</t>
  </si>
  <si>
    <t>Átadó</t>
  </si>
  <si>
    <t>Átvevő</t>
  </si>
  <si>
    <t>A bérlő címe:</t>
  </si>
  <si>
    <t xml:space="preserve">Sörasztal 2,2m </t>
  </si>
  <si>
    <t>Sörpad 2,2m</t>
  </si>
  <si>
    <t>Asztal + Pad 3m</t>
  </si>
  <si>
    <t>Asztal 3m</t>
  </si>
  <si>
    <t>Pad 3m</t>
  </si>
  <si>
    <t>Személyes egyeztetés telefonon megbeszélt időpontban Pakson a Domb utca 73 szám alatt.</t>
  </si>
  <si>
    <t>……...…………………………</t>
  </si>
  <si>
    <t>Sörasztal + sörpad 2,2m</t>
  </si>
  <si>
    <t>Paks,</t>
  </si>
  <si>
    <t>A kölcsönzés dátuma:</t>
  </si>
  <si>
    <t>Terítő tisztítási díja</t>
  </si>
  <si>
    <t>Terítő 130cm x 320cm</t>
  </si>
  <si>
    <t xml:space="preserve">A megrendelés módosítására, lemondására a teljesítést napját megelőző 1 héten belül van lehetőség  </t>
  </si>
  <si>
    <t>Amennyiben a visszaszállítás késik, a bérleti díj 25%-át számoljuk fel naponta!</t>
  </si>
  <si>
    <t>(tehát ha szerdai napra rendelt, akkor előző hét szerdáig módosíthat), ellenkező esetben a bérleti díj 25%-át számítjuk fel!</t>
  </si>
  <si>
    <t>Kérem a                      színnel jelzett részt töltse ki.</t>
  </si>
  <si>
    <t>Rendezvénysátor (8x12m)</t>
  </si>
  <si>
    <t>Foglalóként átvett nettó összeg:</t>
  </si>
  <si>
    <t>Nettó végösszeg:</t>
  </si>
  <si>
    <r>
      <t xml:space="preserve">Szállítási költség nettó </t>
    </r>
    <r>
      <rPr>
        <sz val="10"/>
        <color theme="1"/>
        <rFont val="Calibri"/>
        <family val="2"/>
        <charset val="238"/>
        <scheme val="minor"/>
      </rPr>
      <t>(megegyezés szerint)</t>
    </r>
    <r>
      <rPr>
        <sz val="11"/>
        <color theme="1"/>
        <rFont val="Calibri"/>
        <family val="2"/>
        <charset val="238"/>
        <scheme val="minor"/>
      </rPr>
      <t>:</t>
    </r>
  </si>
  <si>
    <t>Villamosság</t>
  </si>
  <si>
    <t>Építési költség</t>
  </si>
  <si>
    <t>Rendezvénysátor (3x3m)</t>
  </si>
  <si>
    <t>Rendezvénysátor (3x6m)</t>
  </si>
  <si>
    <t>Rendezvénysátorhoz oldalfal</t>
  </si>
  <si>
    <t>Asztal, pad és rendezvénysátor sérülése vagy eltűnése esetén az eredeti ár kerül felszámításra!</t>
  </si>
  <si>
    <t>Asztal, pad építési költség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</si>
</sst>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F800]dddd\,\ mmmm\ dd\,\ yyyy"/>
    <numFmt numFmtId="165" formatCode="#,##0\ &quot;Ft&quot;"/>
    <numFmt numFmtId="166" formatCode="0&quot; db&quot;"/>
    <numFmt numFmtId="167" formatCode="[&lt;=999999999]\(##\)\ ###\-##\-##;[&lt;=6999999999]0#\ \(##\)###\-##\-##;#\ \(##\)\ ###\-##\-##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b/>
      <sz val="18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9D5B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0" applyFont="1" applyProtection="1"/>
    <xf numFmtId="0" fontId="5" fillId="0" borderId="1" xfId="1" applyFont="1" applyBorder="1" applyAlignment="1" applyProtection="1"/>
    <xf numFmtId="0" fontId="4" fillId="0" borderId="1" xfId="1" applyFont="1" applyBorder="1" applyAlignment="1" applyProtection="1"/>
    <xf numFmtId="0" fontId="4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 applyProtection="1">
      <protection locked="0"/>
    </xf>
    <xf numFmtId="165" fontId="4" fillId="0" borderId="1" xfId="1" applyNumberFormat="1" applyFont="1" applyFill="1" applyBorder="1" applyAlignment="1" applyProtection="1"/>
    <xf numFmtId="166" fontId="4" fillId="0" borderId="1" xfId="1" applyNumberFormat="1" applyFont="1" applyFill="1" applyBorder="1" applyAlignment="1" applyProtection="1"/>
    <xf numFmtId="165" fontId="4" fillId="0" borderId="1" xfId="1" applyNumberFormat="1" applyFont="1" applyBorder="1" applyProtection="1"/>
    <xf numFmtId="0" fontId="4" fillId="0" borderId="2" xfId="1" applyFont="1" applyFill="1" applyBorder="1" applyAlignment="1" applyProtection="1"/>
    <xf numFmtId="0" fontId="10" fillId="0" borderId="0" xfId="1" applyFont="1" applyAlignment="1" applyProtection="1"/>
    <xf numFmtId="0" fontId="10" fillId="0" borderId="0" xfId="1" applyFont="1" applyAlignment="1" applyProtection="1">
      <alignment wrapText="1"/>
    </xf>
    <xf numFmtId="0" fontId="11" fillId="0" borderId="0" xfId="1" applyFont="1" applyAlignment="1" applyProtection="1">
      <alignment wrapText="1"/>
    </xf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/>
    <xf numFmtId="0" fontId="10" fillId="0" borderId="0" xfId="1" applyFont="1" applyAlignment="1" applyProtection="1">
      <alignment horizontal="center"/>
    </xf>
    <xf numFmtId="0" fontId="4" fillId="0" borderId="0" xfId="1" applyFont="1" applyProtection="1"/>
    <xf numFmtId="14" fontId="4" fillId="0" borderId="0" xfId="1" applyNumberFormat="1" applyFont="1" applyAlignment="1" applyProtection="1">
      <alignment horizontal="left"/>
    </xf>
    <xf numFmtId="0" fontId="4" fillId="0" borderId="0" xfId="1" applyFont="1" applyAlignment="1" applyProtection="1">
      <alignment horizontal="right"/>
    </xf>
    <xf numFmtId="0" fontId="1" fillId="0" borderId="1" xfId="1" applyFont="1" applyFill="1" applyBorder="1" applyAlignment="1" applyProtection="1"/>
    <xf numFmtId="165" fontId="4" fillId="0" borderId="1" xfId="1" applyNumberFormat="1" applyFont="1" applyFill="1" applyBorder="1" applyAlignment="1" applyProtection="1">
      <alignment horizontal="right"/>
    </xf>
    <xf numFmtId="0" fontId="4" fillId="0" borderId="8" xfId="1" applyFont="1" applyBorder="1" applyAlignment="1" applyProtection="1"/>
    <xf numFmtId="0" fontId="4" fillId="0" borderId="0" xfId="1" applyFont="1" applyBorder="1" applyAlignment="1" applyProtection="1"/>
    <xf numFmtId="0" fontId="3" fillId="0" borderId="0" xfId="0" applyFont="1" applyAlignment="1" applyProtection="1"/>
    <xf numFmtId="0" fontId="10" fillId="0" borderId="0" xfId="1" applyFont="1" applyAlignment="1" applyProtection="1">
      <alignment horizontal="center" shrinkToFit="1"/>
    </xf>
    <xf numFmtId="0" fontId="1" fillId="2" borderId="1" xfId="1" applyFont="1" applyFill="1" applyBorder="1" applyAlignment="1" applyProtection="1">
      <protection locked="0"/>
    </xf>
    <xf numFmtId="0" fontId="4" fillId="2" borderId="1" xfId="1" applyFont="1" applyFill="1" applyBorder="1" applyAlignment="1" applyProtection="1">
      <protection locked="0"/>
    </xf>
    <xf numFmtId="3" fontId="5" fillId="2" borderId="1" xfId="1" applyNumberFormat="1" applyFont="1" applyFill="1" applyBorder="1" applyAlignment="1" applyProtection="1">
      <protection locked="0"/>
    </xf>
    <xf numFmtId="165" fontId="7" fillId="0" borderId="3" xfId="1" applyNumberFormat="1" applyFont="1" applyFill="1" applyBorder="1" applyAlignment="1" applyProtection="1">
      <alignment horizontal="center"/>
    </xf>
    <xf numFmtId="165" fontId="7" fillId="0" borderId="4" xfId="1" applyNumberFormat="1" applyFont="1" applyFill="1" applyBorder="1" applyAlignment="1" applyProtection="1">
      <alignment horizontal="center"/>
    </xf>
    <xf numFmtId="165" fontId="7" fillId="0" borderId="5" xfId="1" applyNumberFormat="1" applyFont="1" applyFill="1" applyBorder="1" applyAlignment="1" applyProtection="1">
      <alignment horizontal="center"/>
    </xf>
    <xf numFmtId="165" fontId="7" fillId="0" borderId="6" xfId="1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16" fontId="4" fillId="0" borderId="1" xfId="1" applyNumberFormat="1" applyFont="1" applyBorder="1" applyAlignment="1" applyProtection="1"/>
    <xf numFmtId="14" fontId="1" fillId="2" borderId="1" xfId="1" applyNumberFormat="1" applyFont="1" applyFill="1" applyBorder="1" applyAlignment="1" applyProtection="1">
      <protection locked="0"/>
    </xf>
    <xf numFmtId="14" fontId="4" fillId="2" borderId="1" xfId="1" applyNumberFormat="1" applyFont="1" applyFill="1" applyBorder="1" applyAlignment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6" fillId="0" borderId="5" xfId="1" applyFont="1" applyFill="1" applyBorder="1" applyAlignment="1" applyProtection="1">
      <alignment horizontal="center"/>
    </xf>
    <xf numFmtId="0" fontId="6" fillId="0" borderId="9" xfId="1" applyFont="1" applyFill="1" applyBorder="1" applyAlignment="1" applyProtection="1">
      <alignment horizontal="center"/>
    </xf>
    <xf numFmtId="0" fontId="4" fillId="0" borderId="1" xfId="1" applyFont="1" applyBorder="1" applyAlignment="1" applyProtection="1"/>
    <xf numFmtId="167" fontId="1" fillId="2" borderId="1" xfId="1" applyNumberFormat="1" applyFont="1" applyFill="1" applyBorder="1" applyAlignment="1" applyProtection="1">
      <protection locked="0"/>
    </xf>
    <xf numFmtId="167" fontId="4" fillId="2" borderId="1" xfId="1" applyNumberFormat="1" applyFont="1" applyFill="1" applyBorder="1" applyAlignment="1" applyProtection="1">
      <protection locked="0"/>
    </xf>
    <xf numFmtId="165" fontId="9" fillId="0" borderId="3" xfId="1" applyNumberFormat="1" applyFont="1" applyFill="1" applyBorder="1" applyAlignment="1" applyProtection="1">
      <alignment horizontal="center"/>
    </xf>
    <xf numFmtId="165" fontId="9" fillId="0" borderId="10" xfId="1" applyNumberFormat="1" applyFont="1" applyFill="1" applyBorder="1" applyAlignment="1" applyProtection="1">
      <alignment horizontal="center"/>
    </xf>
    <xf numFmtId="165" fontId="9" fillId="0" borderId="5" xfId="1" applyNumberFormat="1" applyFont="1" applyFill="1" applyBorder="1" applyAlignment="1" applyProtection="1">
      <alignment horizontal="center"/>
    </xf>
    <xf numFmtId="165" fontId="9" fillId="0" borderId="9" xfId="1" applyNumberFormat="1" applyFont="1" applyFill="1" applyBorder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165" fontId="4" fillId="0" borderId="3" xfId="1" applyNumberFormat="1" applyFont="1" applyBorder="1" applyAlignment="1" applyProtection="1">
      <alignment horizontal="center"/>
    </xf>
    <xf numFmtId="165" fontId="4" fillId="0" borderId="10" xfId="1" applyNumberFormat="1" applyFont="1" applyBorder="1" applyAlignment="1" applyProtection="1">
      <alignment horizontal="center"/>
    </xf>
    <xf numFmtId="165" fontId="4" fillId="0" borderId="8" xfId="1" applyNumberFormat="1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6" fillId="0" borderId="3" xfId="1" applyFont="1" applyFill="1" applyBorder="1" applyAlignment="1" applyProtection="1">
      <alignment horizontal="center"/>
    </xf>
    <xf numFmtId="0" fontId="6" fillId="0" borderId="10" xfId="1" applyFont="1" applyFill="1" applyBorder="1" applyAlignment="1" applyProtection="1">
      <alignment horizontal="center"/>
    </xf>
    <xf numFmtId="0" fontId="6" fillId="0" borderId="4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164" fontId="10" fillId="0" borderId="0" xfId="1" applyNumberFormat="1" applyFont="1" applyAlignment="1" applyProtection="1">
      <alignment horizontal="left" wrapText="1"/>
    </xf>
    <xf numFmtId="0" fontId="10" fillId="0" borderId="0" xfId="1" applyFont="1" applyAlignment="1" applyProtection="1">
      <alignment horizontal="right" wrapText="1"/>
    </xf>
    <xf numFmtId="0" fontId="8" fillId="0" borderId="1" xfId="0" applyFont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/>
    </xf>
    <xf numFmtId="165" fontId="7" fillId="0" borderId="11" xfId="1" applyNumberFormat="1" applyFont="1" applyBorder="1" applyAlignment="1" applyProtection="1">
      <alignment horizontal="center"/>
    </xf>
    <xf numFmtId="165" fontId="8" fillId="0" borderId="12" xfId="0" applyNumberFormat="1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11" fillId="0" borderId="0" xfId="1" applyFont="1" applyAlignment="1" applyProtection="1">
      <alignment horizontal="center" shrinkToFit="1"/>
    </xf>
  </cellXfs>
  <cellStyles count="2">
    <cellStyle name="Normál" xfId="0" builtinId="0"/>
    <cellStyle name="Normál_Munka1" xfId="1" xr:uid="{00000000-0005-0000-0000-000001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Light16">
    <tableStyle name="MySqlDefault" pivot="0" table="0" count="0" xr9:uid="{AD942251-E12D-4A28-BE0C-86F32D95674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32</xdr:row>
      <xdr:rowOff>38100</xdr:rowOff>
    </xdr:from>
    <xdr:to>
      <xdr:col>3</xdr:col>
      <xdr:colOff>295275</xdr:colOff>
      <xdr:row>33</xdr:row>
      <xdr:rowOff>9525</xdr:rowOff>
    </xdr:to>
    <xdr:sp macro="" textlink="">
      <xdr:nvSpPr>
        <xdr:cNvPr id="1065" name="Téglalap 1">
          <a:extLst>
            <a:ext uri="{FF2B5EF4-FFF2-40B4-BE49-F238E27FC236}">
              <a16:creationId xmlns:a16="http://schemas.microsoft.com/office/drawing/2014/main" id="{71D8D203-BAEE-42E1-80A0-F8BCD8DAA979}"/>
            </a:ext>
          </a:extLst>
        </xdr:cNvPr>
        <xdr:cNvSpPr>
          <a:spLocks noChangeArrowheads="1"/>
        </xdr:cNvSpPr>
      </xdr:nvSpPr>
      <xdr:spPr bwMode="auto">
        <a:xfrm>
          <a:off x="2543175" y="5676900"/>
          <a:ext cx="638175" cy="171450"/>
        </a:xfrm>
        <a:prstGeom prst="rect">
          <a:avLst/>
        </a:prstGeom>
        <a:solidFill>
          <a:srgbClr val="E9D5B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zoomScaleNormal="100" workbookViewId="0">
      <selection activeCell="E1" sqref="E1:G1"/>
    </sheetView>
  </sheetViews>
  <sheetFormatPr defaultRowHeight="12.75" x14ac:dyDescent="0.2"/>
  <cols>
    <col min="1" max="1" width="5.85546875" style="1" customWidth="1"/>
    <col min="2" max="2" width="24.7109375" style="1" customWidth="1"/>
    <col min="3" max="3" width="12" style="1" bestFit="1" customWidth="1"/>
    <col min="4" max="4" width="9.5703125" style="1" customWidth="1"/>
    <col min="5" max="5" width="9.5703125" style="1" bestFit="1" customWidth="1"/>
    <col min="6" max="6" width="9.85546875" style="1" bestFit="1" customWidth="1"/>
    <col min="7" max="7" width="12.28515625" style="1" customWidth="1"/>
    <col min="8" max="9" width="11.42578125" style="1" bestFit="1" customWidth="1"/>
    <col min="10" max="10" width="13.7109375" style="1" customWidth="1"/>
    <col min="11" max="11" width="9.140625" style="1"/>
    <col min="12" max="12" width="7.85546875" style="1" customWidth="1"/>
    <col min="13" max="16384" width="9.140625" style="1"/>
  </cols>
  <sheetData>
    <row r="1" spans="1:12" ht="15" customHeight="1" x14ac:dyDescent="0.2">
      <c r="A1" s="34"/>
      <c r="B1" s="35"/>
      <c r="C1" s="36" t="s">
        <v>25</v>
      </c>
      <c r="D1" s="36"/>
      <c r="E1" s="37"/>
      <c r="F1" s="38"/>
      <c r="G1" s="38"/>
      <c r="H1" s="23"/>
      <c r="I1" s="24"/>
      <c r="J1" s="24"/>
      <c r="K1" s="24"/>
      <c r="L1" s="24"/>
    </row>
    <row r="2" spans="1:12" ht="15" customHeight="1" x14ac:dyDescent="0.2">
      <c r="A2" s="34"/>
      <c r="B2" s="35"/>
      <c r="C2" s="2" t="s">
        <v>0</v>
      </c>
      <c r="D2" s="27"/>
      <c r="E2" s="28"/>
      <c r="F2" s="28"/>
      <c r="G2" s="28"/>
      <c r="H2" s="23"/>
      <c r="I2" s="24"/>
      <c r="J2" s="24"/>
      <c r="K2" s="24"/>
      <c r="L2" s="24"/>
    </row>
    <row r="3" spans="1:12" ht="14.25" customHeight="1" x14ac:dyDescent="0.2">
      <c r="A3" s="34"/>
      <c r="B3" s="35"/>
      <c r="C3" s="3" t="s">
        <v>15</v>
      </c>
      <c r="D3" s="29"/>
      <c r="E3" s="29"/>
      <c r="F3" s="29"/>
      <c r="G3" s="29"/>
      <c r="H3" s="23"/>
      <c r="I3" s="24"/>
      <c r="J3" s="24"/>
      <c r="K3" s="24"/>
      <c r="L3" s="24"/>
    </row>
    <row r="4" spans="1:12" ht="17.25" customHeight="1" x14ac:dyDescent="0.2">
      <c r="A4" s="34"/>
      <c r="B4" s="35"/>
      <c r="C4" s="43" t="s">
        <v>1</v>
      </c>
      <c r="D4" s="43"/>
      <c r="E4" s="44"/>
      <c r="F4" s="45"/>
      <c r="G4" s="45"/>
      <c r="H4" s="23"/>
      <c r="I4" s="24"/>
      <c r="J4" s="24"/>
      <c r="K4" s="24"/>
      <c r="L4" s="24"/>
    </row>
    <row r="5" spans="1:12" ht="24.95" customHeight="1" x14ac:dyDescent="0.2">
      <c r="A5" s="35"/>
      <c r="B5" s="4"/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6" t="s">
        <v>8</v>
      </c>
      <c r="J5" s="5" t="s">
        <v>9</v>
      </c>
      <c r="K5" s="25"/>
      <c r="L5" s="25"/>
    </row>
    <row r="6" spans="1:12" x14ac:dyDescent="0.2">
      <c r="A6" s="35"/>
      <c r="B6" s="21" t="s">
        <v>38</v>
      </c>
      <c r="C6" s="22">
        <v>110000</v>
      </c>
      <c r="D6" s="22">
        <v>8000</v>
      </c>
      <c r="E6" s="7"/>
      <c r="F6" s="8">
        <f t="shared" ref="F6:F9" si="0">E6*D6</f>
        <v>0</v>
      </c>
      <c r="G6" s="5"/>
      <c r="H6" s="10">
        <f t="shared" ref="H6:H9" si="1">G6*C6</f>
        <v>0</v>
      </c>
      <c r="I6" s="10">
        <f t="shared" ref="I6:I9" si="2">H6+F6</f>
        <v>0</v>
      </c>
      <c r="J6" s="10">
        <f t="shared" ref="J6:J9" si="3">I6*1.27</f>
        <v>0</v>
      </c>
      <c r="K6" s="25"/>
      <c r="L6" s="25"/>
    </row>
    <row r="7" spans="1:12" x14ac:dyDescent="0.2">
      <c r="A7" s="35"/>
      <c r="B7" s="21" t="s">
        <v>39</v>
      </c>
      <c r="C7" s="22">
        <v>220000</v>
      </c>
      <c r="D7" s="22">
        <v>10000</v>
      </c>
      <c r="E7" s="7"/>
      <c r="F7" s="8">
        <f t="shared" si="0"/>
        <v>0</v>
      </c>
      <c r="G7" s="5"/>
      <c r="H7" s="10">
        <f t="shared" si="1"/>
        <v>0</v>
      </c>
      <c r="I7" s="10">
        <f t="shared" si="2"/>
        <v>0</v>
      </c>
      <c r="J7" s="10">
        <f t="shared" si="3"/>
        <v>0</v>
      </c>
      <c r="K7" s="25"/>
      <c r="L7" s="25"/>
    </row>
    <row r="8" spans="1:12" x14ac:dyDescent="0.2">
      <c r="A8" s="35"/>
      <c r="B8" s="21" t="s">
        <v>40</v>
      </c>
      <c r="C8" s="22">
        <v>15000</v>
      </c>
      <c r="D8" s="22">
        <v>2000</v>
      </c>
      <c r="E8" s="7"/>
      <c r="F8" s="8">
        <f t="shared" si="0"/>
        <v>0</v>
      </c>
      <c r="G8" s="5"/>
      <c r="H8" s="10">
        <f t="shared" si="1"/>
        <v>0</v>
      </c>
      <c r="I8" s="10">
        <f t="shared" si="2"/>
        <v>0</v>
      </c>
      <c r="J8" s="10">
        <f t="shared" si="3"/>
        <v>0</v>
      </c>
      <c r="K8" s="25"/>
      <c r="L8" s="25"/>
    </row>
    <row r="9" spans="1:12" x14ac:dyDescent="0.2">
      <c r="A9" s="35"/>
      <c r="B9" s="4" t="s">
        <v>32</v>
      </c>
      <c r="C9" s="22">
        <v>800000</v>
      </c>
      <c r="D9" s="22">
        <v>100000</v>
      </c>
      <c r="E9" s="7"/>
      <c r="F9" s="8">
        <f t="shared" si="0"/>
        <v>0</v>
      </c>
      <c r="G9" s="9"/>
      <c r="H9" s="10">
        <f t="shared" si="1"/>
        <v>0</v>
      </c>
      <c r="I9" s="10">
        <f t="shared" si="2"/>
        <v>0</v>
      </c>
      <c r="J9" s="10">
        <f t="shared" si="3"/>
        <v>0</v>
      </c>
      <c r="K9" s="25"/>
      <c r="L9" s="25"/>
    </row>
    <row r="10" spans="1:12" x14ac:dyDescent="0.2">
      <c r="A10" s="35"/>
      <c r="B10" s="4" t="s">
        <v>36</v>
      </c>
      <c r="C10" s="22">
        <v>80000</v>
      </c>
      <c r="D10" s="22">
        <v>10000</v>
      </c>
      <c r="E10" s="7"/>
      <c r="F10" s="8">
        <f t="shared" ref="F10:F19" si="4">E10*D10</f>
        <v>0</v>
      </c>
      <c r="G10" s="9"/>
      <c r="H10" s="10">
        <f t="shared" ref="H10:H11" si="5">G10*C10</f>
        <v>0</v>
      </c>
      <c r="I10" s="10">
        <f t="shared" ref="I10:I11" si="6">H10+F10</f>
        <v>0</v>
      </c>
      <c r="J10" s="10">
        <f t="shared" ref="J10:J11" si="7">I10*1.27</f>
        <v>0</v>
      </c>
      <c r="K10" s="25"/>
      <c r="L10" s="25"/>
    </row>
    <row r="11" spans="1:12" x14ac:dyDescent="0.2">
      <c r="A11" s="35"/>
      <c r="B11" s="4" t="s">
        <v>37</v>
      </c>
      <c r="C11" s="22">
        <v>0</v>
      </c>
      <c r="D11" s="22">
        <v>20000</v>
      </c>
      <c r="E11" s="9">
        <f>E9</f>
        <v>0</v>
      </c>
      <c r="F11" s="8">
        <f t="shared" si="4"/>
        <v>0</v>
      </c>
      <c r="G11" s="9"/>
      <c r="H11" s="10">
        <f t="shared" si="5"/>
        <v>0</v>
      </c>
      <c r="I11" s="10">
        <f t="shared" si="6"/>
        <v>0</v>
      </c>
      <c r="J11" s="10">
        <f t="shared" si="7"/>
        <v>0</v>
      </c>
      <c r="K11" s="25"/>
      <c r="L11" s="25"/>
    </row>
    <row r="12" spans="1:12" x14ac:dyDescent="0.2">
      <c r="A12" s="35"/>
      <c r="B12" s="4" t="s">
        <v>27</v>
      </c>
      <c r="C12" s="22">
        <v>3500</v>
      </c>
      <c r="D12" s="22">
        <v>250</v>
      </c>
      <c r="E12" s="7"/>
      <c r="F12" s="8">
        <f t="shared" si="4"/>
        <v>0</v>
      </c>
      <c r="G12" s="9"/>
      <c r="H12" s="10">
        <f t="shared" ref="H12:H19" si="8">G12*C12</f>
        <v>0</v>
      </c>
      <c r="I12" s="10">
        <f t="shared" ref="I12:I19" si="9">H12+F12</f>
        <v>0</v>
      </c>
      <c r="J12" s="10">
        <f t="shared" ref="J12:J20" si="10">I12*1.27</f>
        <v>0</v>
      </c>
      <c r="K12" s="25"/>
      <c r="L12" s="25"/>
    </row>
    <row r="13" spans="1:12" x14ac:dyDescent="0.2">
      <c r="A13" s="35"/>
      <c r="B13" s="4" t="s">
        <v>23</v>
      </c>
      <c r="C13" s="22">
        <v>26000</v>
      </c>
      <c r="D13" s="22">
        <v>1200</v>
      </c>
      <c r="E13" s="7"/>
      <c r="F13" s="8">
        <f t="shared" si="4"/>
        <v>0</v>
      </c>
      <c r="G13" s="9"/>
      <c r="H13" s="10">
        <f t="shared" si="8"/>
        <v>0</v>
      </c>
      <c r="I13" s="10">
        <f t="shared" si="9"/>
        <v>0</v>
      </c>
      <c r="J13" s="10">
        <f t="shared" si="10"/>
        <v>0</v>
      </c>
      <c r="K13" s="25"/>
      <c r="L13" s="25"/>
    </row>
    <row r="14" spans="1:12" x14ac:dyDescent="0.2">
      <c r="A14" s="35"/>
      <c r="B14" s="4" t="s">
        <v>16</v>
      </c>
      <c r="C14" s="22">
        <v>12000</v>
      </c>
      <c r="D14" s="22">
        <v>1000</v>
      </c>
      <c r="E14" s="7"/>
      <c r="F14" s="8">
        <f t="shared" si="4"/>
        <v>0</v>
      </c>
      <c r="G14" s="9"/>
      <c r="H14" s="10">
        <f t="shared" si="8"/>
        <v>0</v>
      </c>
      <c r="I14" s="10">
        <f t="shared" si="9"/>
        <v>0</v>
      </c>
      <c r="J14" s="10">
        <f t="shared" si="10"/>
        <v>0</v>
      </c>
      <c r="K14" s="25"/>
      <c r="L14" s="25"/>
    </row>
    <row r="15" spans="1:12" x14ac:dyDescent="0.2">
      <c r="A15" s="35"/>
      <c r="B15" s="4" t="s">
        <v>17</v>
      </c>
      <c r="C15" s="22">
        <v>5000</v>
      </c>
      <c r="D15" s="22">
        <v>400</v>
      </c>
      <c r="E15" s="7"/>
      <c r="F15" s="8">
        <f t="shared" si="4"/>
        <v>0</v>
      </c>
      <c r="G15" s="9"/>
      <c r="H15" s="10">
        <f t="shared" si="8"/>
        <v>0</v>
      </c>
      <c r="I15" s="10">
        <f t="shared" si="9"/>
        <v>0</v>
      </c>
      <c r="J15" s="10">
        <f t="shared" si="10"/>
        <v>0</v>
      </c>
      <c r="K15" s="25"/>
      <c r="L15" s="25"/>
    </row>
    <row r="16" spans="1:12" x14ac:dyDescent="0.2">
      <c r="A16" s="35"/>
      <c r="B16" s="11" t="s">
        <v>18</v>
      </c>
      <c r="C16" s="22">
        <v>40000</v>
      </c>
      <c r="D16" s="22">
        <v>1400</v>
      </c>
      <c r="E16" s="7"/>
      <c r="F16" s="8">
        <f t="shared" si="4"/>
        <v>0</v>
      </c>
      <c r="G16" s="9"/>
      <c r="H16" s="10">
        <f t="shared" si="8"/>
        <v>0</v>
      </c>
      <c r="I16" s="10">
        <f t="shared" si="9"/>
        <v>0</v>
      </c>
      <c r="J16" s="10">
        <f t="shared" si="10"/>
        <v>0</v>
      </c>
      <c r="K16" s="25"/>
      <c r="L16" s="25"/>
    </row>
    <row r="17" spans="1:12" x14ac:dyDescent="0.2">
      <c r="A17" s="35"/>
      <c r="B17" s="4" t="s">
        <v>19</v>
      </c>
      <c r="C17" s="22">
        <v>20000</v>
      </c>
      <c r="D17" s="22">
        <v>1200</v>
      </c>
      <c r="E17" s="7"/>
      <c r="F17" s="8">
        <f t="shared" si="4"/>
        <v>0</v>
      </c>
      <c r="G17" s="9"/>
      <c r="H17" s="10">
        <f t="shared" si="8"/>
        <v>0</v>
      </c>
      <c r="I17" s="10">
        <f t="shared" si="9"/>
        <v>0</v>
      </c>
      <c r="J17" s="10">
        <f t="shared" si="10"/>
        <v>0</v>
      </c>
      <c r="K17" s="25"/>
      <c r="L17" s="25"/>
    </row>
    <row r="18" spans="1:12" x14ac:dyDescent="0.2">
      <c r="A18" s="35"/>
      <c r="B18" s="4" t="s">
        <v>20</v>
      </c>
      <c r="C18" s="22">
        <v>10000</v>
      </c>
      <c r="D18" s="22">
        <v>600</v>
      </c>
      <c r="E18" s="7"/>
      <c r="F18" s="8">
        <f t="shared" si="4"/>
        <v>0</v>
      </c>
      <c r="G18" s="9"/>
      <c r="H18" s="10">
        <f t="shared" si="8"/>
        <v>0</v>
      </c>
      <c r="I18" s="10">
        <f t="shared" si="9"/>
        <v>0</v>
      </c>
      <c r="J18" s="10">
        <f t="shared" si="10"/>
        <v>0</v>
      </c>
      <c r="K18" s="25"/>
      <c r="L18" s="25"/>
    </row>
    <row r="19" spans="1:12" x14ac:dyDescent="0.2">
      <c r="A19" s="35"/>
      <c r="B19" s="21" t="s">
        <v>42</v>
      </c>
      <c r="C19" s="22">
        <v>0</v>
      </c>
      <c r="D19" s="22">
        <v>300</v>
      </c>
      <c r="E19" s="9"/>
      <c r="F19" s="8">
        <f t="shared" si="4"/>
        <v>0</v>
      </c>
      <c r="G19" s="9"/>
      <c r="H19" s="10">
        <f t="shared" si="8"/>
        <v>0</v>
      </c>
      <c r="I19" s="10">
        <f t="shared" si="9"/>
        <v>0</v>
      </c>
      <c r="J19" s="10">
        <f t="shared" si="10"/>
        <v>0</v>
      </c>
      <c r="K19" s="25"/>
      <c r="L19" s="25"/>
    </row>
    <row r="20" spans="1:12" x14ac:dyDescent="0.2">
      <c r="A20" s="35"/>
      <c r="B20" s="4" t="s">
        <v>26</v>
      </c>
      <c r="C20" s="22">
        <v>600</v>
      </c>
      <c r="D20" s="22"/>
      <c r="E20" s="9">
        <f>E12</f>
        <v>0</v>
      </c>
      <c r="F20" s="8">
        <f>C20*E20</f>
        <v>0</v>
      </c>
      <c r="G20" s="9"/>
      <c r="H20" s="10">
        <f>G20*C20</f>
        <v>0</v>
      </c>
      <c r="I20" s="10">
        <f>F20</f>
        <v>0</v>
      </c>
      <c r="J20" s="10">
        <f t="shared" si="10"/>
        <v>0</v>
      </c>
      <c r="K20" s="25"/>
      <c r="L20" s="25"/>
    </row>
    <row r="21" spans="1:12" ht="20.25" x14ac:dyDescent="0.3">
      <c r="A21" s="35"/>
      <c r="B21" s="63" t="s">
        <v>33</v>
      </c>
      <c r="C21" s="63"/>
      <c r="D21" s="63"/>
      <c r="E21" s="63"/>
      <c r="F21" s="63"/>
      <c r="G21" s="64"/>
      <c r="H21" s="64"/>
      <c r="I21" s="51"/>
      <c r="J21" s="52"/>
      <c r="K21" s="25"/>
      <c r="L21" s="25"/>
    </row>
    <row r="22" spans="1:12" ht="12.75" customHeight="1" x14ac:dyDescent="0.2">
      <c r="A22" s="35"/>
      <c r="B22" s="56" t="s">
        <v>35</v>
      </c>
      <c r="C22" s="57"/>
      <c r="D22" s="57"/>
      <c r="E22" s="57"/>
      <c r="F22" s="58"/>
      <c r="G22" s="30"/>
      <c r="H22" s="31"/>
      <c r="I22" s="53"/>
      <c r="J22" s="54"/>
      <c r="K22" s="25"/>
      <c r="L22" s="25"/>
    </row>
    <row r="23" spans="1:12" x14ac:dyDescent="0.2">
      <c r="A23" s="35"/>
      <c r="B23" s="41"/>
      <c r="C23" s="42"/>
      <c r="D23" s="42"/>
      <c r="E23" s="42"/>
      <c r="F23" s="59"/>
      <c r="G23" s="32"/>
      <c r="H23" s="33"/>
      <c r="I23" s="53"/>
      <c r="J23" s="54"/>
      <c r="K23" s="25"/>
      <c r="L23" s="25"/>
    </row>
    <row r="24" spans="1:12" ht="20.25" x14ac:dyDescent="0.3">
      <c r="A24" s="35"/>
      <c r="B24" s="62" t="s">
        <v>34</v>
      </c>
      <c r="C24" s="62"/>
      <c r="D24" s="62"/>
      <c r="E24" s="62"/>
      <c r="F24" s="62"/>
      <c r="G24" s="65">
        <f>SUM(I6:I20)+G22-G21</f>
        <v>0</v>
      </c>
      <c r="H24" s="66"/>
      <c r="I24" s="53"/>
      <c r="J24" s="54"/>
      <c r="K24" s="25"/>
      <c r="L24" s="25"/>
    </row>
    <row r="25" spans="1:12" ht="20.25" x14ac:dyDescent="0.3">
      <c r="A25" s="35"/>
      <c r="B25" s="62" t="s">
        <v>10</v>
      </c>
      <c r="C25" s="62"/>
      <c r="D25" s="62"/>
      <c r="E25" s="62"/>
      <c r="F25" s="62"/>
      <c r="G25" s="65">
        <f>G24*0.27</f>
        <v>0</v>
      </c>
      <c r="H25" s="66"/>
      <c r="I25" s="53"/>
      <c r="J25" s="54"/>
      <c r="K25" s="25"/>
      <c r="L25" s="25"/>
    </row>
    <row r="26" spans="1:12" x14ac:dyDescent="0.2">
      <c r="A26" s="35"/>
      <c r="B26" s="39" t="s">
        <v>11</v>
      </c>
      <c r="C26" s="40"/>
      <c r="D26" s="40"/>
      <c r="E26" s="40"/>
      <c r="F26" s="40"/>
      <c r="G26" s="46">
        <f>G24+G25</f>
        <v>0</v>
      </c>
      <c r="H26" s="47"/>
      <c r="I26" s="53"/>
      <c r="J26" s="54"/>
      <c r="K26" s="25"/>
      <c r="L26" s="25"/>
    </row>
    <row r="27" spans="1:12" x14ac:dyDescent="0.2">
      <c r="A27" s="35"/>
      <c r="B27" s="41"/>
      <c r="C27" s="42"/>
      <c r="D27" s="42"/>
      <c r="E27" s="42"/>
      <c r="F27" s="42"/>
      <c r="G27" s="48"/>
      <c r="H27" s="49"/>
      <c r="I27" s="53"/>
      <c r="J27" s="54"/>
      <c r="K27" s="25"/>
      <c r="L27" s="25"/>
    </row>
    <row r="28" spans="1:12" ht="15" x14ac:dyDescent="0.2">
      <c r="A28" s="26" t="s">
        <v>29</v>
      </c>
      <c r="B28" s="26"/>
      <c r="C28" s="26"/>
      <c r="D28" s="26"/>
      <c r="E28" s="26"/>
      <c r="F28" s="26"/>
      <c r="G28" s="26"/>
      <c r="H28" s="26"/>
      <c r="I28" s="26"/>
      <c r="J28" s="12"/>
      <c r="K28" s="25"/>
      <c r="L28" s="25"/>
    </row>
    <row r="29" spans="1:12" ht="15" x14ac:dyDescent="0.2">
      <c r="A29" s="26" t="s">
        <v>28</v>
      </c>
      <c r="B29" s="26"/>
      <c r="C29" s="26"/>
      <c r="D29" s="26"/>
      <c r="E29" s="26"/>
      <c r="F29" s="26"/>
      <c r="G29" s="26"/>
      <c r="H29" s="26"/>
      <c r="I29" s="26"/>
      <c r="J29" s="12"/>
      <c r="K29" s="25"/>
      <c r="L29" s="25"/>
    </row>
    <row r="30" spans="1:12" ht="15" x14ac:dyDescent="0.2">
      <c r="A30" s="26" t="s">
        <v>30</v>
      </c>
      <c r="B30" s="26"/>
      <c r="C30" s="26"/>
      <c r="D30" s="26"/>
      <c r="E30" s="26"/>
      <c r="F30" s="26"/>
      <c r="G30" s="26"/>
      <c r="H30" s="26"/>
      <c r="I30" s="26"/>
      <c r="J30" s="12"/>
      <c r="K30" s="25"/>
      <c r="L30" s="25"/>
    </row>
    <row r="31" spans="1:12" ht="15" x14ac:dyDescent="0.2">
      <c r="A31" s="26" t="s">
        <v>41</v>
      </c>
      <c r="B31" s="26"/>
      <c r="C31" s="26"/>
      <c r="D31" s="26"/>
      <c r="E31" s="26"/>
      <c r="F31" s="26"/>
      <c r="G31" s="26"/>
      <c r="H31" s="26"/>
      <c r="I31" s="26"/>
      <c r="J31" s="12"/>
      <c r="K31" s="25"/>
      <c r="L31" s="25"/>
    </row>
    <row r="32" spans="1:12" ht="15" x14ac:dyDescent="0.2">
      <c r="A32" s="26" t="s">
        <v>21</v>
      </c>
      <c r="B32" s="26"/>
      <c r="C32" s="26"/>
      <c r="D32" s="26"/>
      <c r="E32" s="26"/>
      <c r="F32" s="26"/>
      <c r="G32" s="26"/>
      <c r="H32" s="26"/>
      <c r="I32" s="26"/>
      <c r="J32" s="13"/>
      <c r="K32" s="25"/>
      <c r="L32" s="25"/>
    </row>
    <row r="33" spans="1:13" ht="15.75" x14ac:dyDescent="0.25">
      <c r="A33" s="67" t="s">
        <v>31</v>
      </c>
      <c r="B33" s="67"/>
      <c r="C33" s="67"/>
      <c r="D33" s="67"/>
      <c r="E33" s="67"/>
      <c r="F33" s="67"/>
      <c r="G33" s="67"/>
      <c r="H33" s="67"/>
      <c r="I33" s="67"/>
      <c r="J33" s="14"/>
      <c r="K33" s="25"/>
      <c r="L33" s="25"/>
    </row>
    <row r="34" spans="1:13" ht="15" x14ac:dyDescent="0.2">
      <c r="A34" s="61" t="s">
        <v>24</v>
      </c>
      <c r="B34" s="61"/>
      <c r="C34" s="61"/>
      <c r="D34" s="61"/>
      <c r="E34" s="60">
        <f ca="1">TODAY()</f>
        <v>43322</v>
      </c>
      <c r="F34" s="60"/>
      <c r="G34" s="60"/>
      <c r="H34" s="60"/>
      <c r="I34" s="60"/>
      <c r="J34" s="60"/>
      <c r="K34" s="60"/>
      <c r="L34" s="60"/>
    </row>
    <row r="35" spans="1:13" ht="15" customHeight="1" x14ac:dyDescent="0.2">
      <c r="B35" s="15" t="s">
        <v>12</v>
      </c>
      <c r="C35" s="16"/>
      <c r="D35" s="50"/>
      <c r="E35" s="50"/>
      <c r="F35" s="50"/>
      <c r="G35" s="50"/>
      <c r="H35" s="50"/>
      <c r="I35" s="50" t="s">
        <v>22</v>
      </c>
      <c r="J35" s="50"/>
      <c r="K35" s="50"/>
      <c r="L35" s="50"/>
      <c r="M35" s="16"/>
    </row>
    <row r="36" spans="1:13" ht="15" customHeight="1" x14ac:dyDescent="0.2">
      <c r="B36" s="17" t="s">
        <v>13</v>
      </c>
      <c r="C36" s="16"/>
      <c r="D36" s="50"/>
      <c r="E36" s="50"/>
      <c r="F36" s="50"/>
      <c r="G36" s="50"/>
      <c r="H36" s="50"/>
      <c r="I36" s="55" t="s">
        <v>14</v>
      </c>
      <c r="J36" s="55"/>
      <c r="K36" s="55"/>
      <c r="L36" s="55"/>
      <c r="M36" s="16"/>
    </row>
    <row r="37" spans="1:13" ht="15" customHeight="1" x14ac:dyDescent="0.2">
      <c r="C37" s="18"/>
      <c r="D37" s="50"/>
      <c r="E37" s="50"/>
      <c r="F37" s="50"/>
      <c r="G37" s="50"/>
      <c r="H37" s="50"/>
      <c r="M37" s="16"/>
    </row>
    <row r="38" spans="1:13" x14ac:dyDescent="0.2">
      <c r="B38" s="18"/>
      <c r="C38" s="18"/>
      <c r="D38" s="18"/>
      <c r="E38" s="18"/>
      <c r="F38" s="18"/>
      <c r="G38" s="18"/>
      <c r="H38" s="18"/>
      <c r="I38" s="18"/>
      <c r="J38" s="18"/>
    </row>
    <row r="39" spans="1:13" x14ac:dyDescent="0.2">
      <c r="B39" s="18"/>
      <c r="C39" s="19"/>
      <c r="D39" s="18"/>
      <c r="E39" s="18"/>
      <c r="F39" s="18"/>
      <c r="G39" s="18"/>
      <c r="H39" s="18"/>
      <c r="I39" s="18"/>
      <c r="J39" s="18"/>
    </row>
    <row r="40" spans="1:13" x14ac:dyDescent="0.2">
      <c r="C40" s="18"/>
      <c r="D40" s="18"/>
      <c r="E40" s="18"/>
      <c r="F40" s="18"/>
      <c r="G40" s="18"/>
      <c r="H40" s="18"/>
      <c r="I40" s="18"/>
      <c r="J40" s="18"/>
    </row>
    <row r="41" spans="1:13" x14ac:dyDescent="0.2">
      <c r="B41" s="18"/>
      <c r="C41" s="18"/>
      <c r="D41" s="18"/>
      <c r="E41" s="18"/>
      <c r="F41" s="18"/>
      <c r="G41" s="18"/>
      <c r="H41" s="18"/>
      <c r="I41" s="18"/>
      <c r="J41" s="18"/>
    </row>
    <row r="42" spans="1:13" x14ac:dyDescent="0.2">
      <c r="B42" s="20"/>
      <c r="C42" s="18"/>
      <c r="D42" s="18"/>
      <c r="E42" s="18"/>
      <c r="F42" s="18"/>
      <c r="G42" s="18"/>
      <c r="H42" s="18"/>
      <c r="I42" s="18"/>
      <c r="J42" s="18"/>
    </row>
    <row r="43" spans="1:13" x14ac:dyDescent="0.2">
      <c r="B43" s="18"/>
      <c r="E43" s="18"/>
      <c r="F43" s="18"/>
      <c r="G43" s="18"/>
      <c r="H43" s="18"/>
      <c r="I43" s="18"/>
      <c r="J43" s="18"/>
    </row>
  </sheetData>
  <sheetProtection algorithmName="SHA-512" hashValue="lHlOiR31AX6bhQ/IJLldI8Yi1OF1cGFnz3MJW/6e/DjASzzj3UWrwBXsn4J0e3lFtR0SzRiWmhlRY70PY+hjug==" saltValue="rfTDPNngMXqH8V18abMgWg==" spinCount="100000" sheet="1" selectLockedCells="1"/>
  <mergeCells count="30">
    <mergeCell ref="A31:I31"/>
    <mergeCell ref="A29:I29"/>
    <mergeCell ref="A32:I32"/>
    <mergeCell ref="A28:I28"/>
    <mergeCell ref="D35:H37"/>
    <mergeCell ref="I21:J27"/>
    <mergeCell ref="I36:L36"/>
    <mergeCell ref="I35:L35"/>
    <mergeCell ref="B22:F23"/>
    <mergeCell ref="E34:L34"/>
    <mergeCell ref="A34:D34"/>
    <mergeCell ref="B24:F24"/>
    <mergeCell ref="B21:F21"/>
    <mergeCell ref="G21:H21"/>
    <mergeCell ref="G24:H24"/>
    <mergeCell ref="A33:I33"/>
    <mergeCell ref="B25:F25"/>
    <mergeCell ref="G25:H25"/>
    <mergeCell ref="A30:I30"/>
    <mergeCell ref="D2:G2"/>
    <mergeCell ref="D3:G3"/>
    <mergeCell ref="G22:H23"/>
    <mergeCell ref="A1:B4"/>
    <mergeCell ref="A5:A27"/>
    <mergeCell ref="C1:D1"/>
    <mergeCell ref="E1:G1"/>
    <mergeCell ref="B26:F27"/>
    <mergeCell ref="C4:D4"/>
    <mergeCell ref="E4:G4"/>
    <mergeCell ref="G26:H27"/>
  </mergeCells>
  <conditionalFormatting sqref="E20">
    <cfRule type="cellIs" dxfId="5" priority="2" operator="equal">
      <formula>0</formula>
    </cfRule>
    <cfRule type="containsText" dxfId="4" priority="4" stopIfTrue="1" operator="containsText" text="$E$14">
      <formula>NOT(ISERROR(SEARCH("$E$14",E20)))</formula>
    </cfRule>
    <cfRule type="cellIs" dxfId="3" priority="5" stopIfTrue="1" operator="equal">
      <formula>"0 db"</formula>
    </cfRule>
    <cfRule type="cellIs" dxfId="2" priority="6" stopIfTrue="1" operator="equal">
      <formula>"0 db"</formula>
    </cfRule>
  </conditionalFormatting>
  <conditionalFormatting sqref="E11">
    <cfRule type="cellIs" dxfId="1" priority="3" operator="equal">
      <formula>0</formula>
    </cfRule>
  </conditionalFormatting>
  <conditionalFormatting sqref="E19">
    <cfRule type="cellIs" dxfId="0" priority="1" operator="equal">
      <formula>0</formula>
    </cfRule>
  </conditionalFormatting>
  <printOptions horizontalCentered="1" verticalCentered="1"/>
  <pageMargins left="0.15748031496062992" right="0.15748031496062992" top="0.82677165354330717" bottom="0.15748031496062992" header="0.15748031496062992" footer="0.59055118110236227"/>
  <pageSetup paperSize="9" orientation="landscape" verticalDpi="300" r:id="rId1"/>
  <headerFooter>
    <oddHeader xml:space="preserve">&amp;L&amp;G&amp;C&amp;"Times New Roman,Normál"Telefonszám:
Heiszler Zsolt: 06 20 3363-628
Heiszler András: 06 70 9477-459&amp;R&amp;"Times New Roman,Normál"Cím: 7030 Paks, Domb utca 73.
E-mail: info@heiszlerwasser.hu 
heiszlerwasser.h&amp;"-,Normál"u
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Heiszler</dc:creator>
  <cp:lastModifiedBy>Heiszler Zsolt</cp:lastModifiedBy>
  <cp:lastPrinted>2018-08-10T19:39:09Z</cp:lastPrinted>
  <dcterms:created xsi:type="dcterms:W3CDTF">2012-08-27T16:07:07Z</dcterms:created>
  <dcterms:modified xsi:type="dcterms:W3CDTF">2018-08-10T19:43:26Z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5ce01f63-f6b5-4103-8b3e-fbb8847ba588</vt:lpwstr>
  </property>
</Properties>
</file>