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ninetyone.tarhely.eu:2078/heiszlerwasser.hu/wp-content/uploads/Megrendel/"/>
    </mc:Choice>
  </mc:AlternateContent>
  <xr:revisionPtr revIDLastSave="0" documentId="13_ncr:1_{972733E1-6E4B-4AFD-B8BE-F6B9659B8FEC}" xr6:coauthVersionLast="34" xr6:coauthVersionMax="34" xr10:uidLastSave="{00000000-0000-0000-0000-000000000000}"/>
  <bookViews>
    <workbookView xWindow="0" yWindow="0" windowWidth="20490" windowHeight="6945" tabRatio="465" xr2:uid="{00000000-000D-0000-FFFF-FFFF00000000}"/>
  </bookViews>
  <sheets>
    <sheet name="Munka1" sheetId="1" r:id="rId1"/>
  </sheets>
  <calcPr calcId="179021"/>
</workbook>
</file>

<file path=xl/calcChain.xml><?xml version="1.0" encoding="utf-8"?>
<calcChain xmlns="http://schemas.openxmlformats.org/spreadsheetml/2006/main">
  <c r="E47" i="1" l="1"/>
  <c r="H47" i="1"/>
  <c r="I47" i="1" s="1"/>
  <c r="G47" i="1"/>
  <c r="D40" i="1" l="1"/>
  <c r="E36" i="1"/>
  <c r="E37" i="1"/>
  <c r="E38" i="1"/>
  <c r="E35" i="1"/>
  <c r="E34" i="1"/>
  <c r="E33" i="1"/>
  <c r="G37" i="1"/>
  <c r="G36" i="1"/>
  <c r="G35" i="1"/>
  <c r="G38" i="1"/>
  <c r="H38" i="1" l="1"/>
  <c r="I38" i="1" s="1"/>
  <c r="H37" i="1"/>
  <c r="I37" i="1" s="1"/>
  <c r="H36" i="1"/>
  <c r="I36" i="1" s="1"/>
  <c r="H35" i="1"/>
  <c r="I35" i="1" s="1"/>
  <c r="E48" i="1"/>
  <c r="E46" i="1"/>
  <c r="E17" i="1"/>
  <c r="G17" i="1"/>
  <c r="E12" i="1"/>
  <c r="G12" i="1"/>
  <c r="E10" i="1"/>
  <c r="G10" i="1"/>
  <c r="E40" i="1"/>
  <c r="H40" i="1" s="1"/>
  <c r="E39" i="1"/>
  <c r="G39" i="1"/>
  <c r="H39" i="1" l="1"/>
  <c r="I39" i="1" s="1"/>
  <c r="H17" i="1"/>
  <c r="I17" i="1" s="1"/>
  <c r="H12" i="1"/>
  <c r="I12" i="1" s="1"/>
  <c r="H10" i="1"/>
  <c r="I10" i="1" s="1"/>
  <c r="I40" i="1"/>
  <c r="D50" i="1"/>
  <c r="E50" i="1" s="1"/>
  <c r="H50" i="1" s="1"/>
  <c r="I50" i="1" s="1"/>
  <c r="G41" i="1"/>
  <c r="B67" i="1"/>
  <c r="G7" i="1"/>
  <c r="G8" i="1"/>
  <c r="G9" i="1"/>
  <c r="G11" i="1"/>
  <c r="G13" i="1"/>
  <c r="G14" i="1"/>
  <c r="G15" i="1"/>
  <c r="G16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H33" i="1" s="1"/>
  <c r="I33" i="1" s="1"/>
  <c r="G34" i="1"/>
  <c r="H34" i="1" s="1"/>
  <c r="I34" i="1" s="1"/>
  <c r="G42" i="1"/>
  <c r="G43" i="1"/>
  <c r="G44" i="1"/>
  <c r="G45" i="1"/>
  <c r="G46" i="1"/>
  <c r="H46" i="1" s="1"/>
  <c r="I46" i="1" s="1"/>
  <c r="G48" i="1"/>
  <c r="G49" i="1"/>
  <c r="E42" i="1"/>
  <c r="E43" i="1"/>
  <c r="E44" i="1"/>
  <c r="E45" i="1"/>
  <c r="H45" i="1" s="1"/>
  <c r="I45" i="1" s="1"/>
  <c r="E7" i="1"/>
  <c r="H7" i="1" s="1"/>
  <c r="I7" i="1" s="1"/>
  <c r="E8" i="1"/>
  <c r="H8" i="1" s="1"/>
  <c r="I8" i="1" s="1"/>
  <c r="E9" i="1"/>
  <c r="E11" i="1"/>
  <c r="H11" i="1" s="1"/>
  <c r="I11" i="1" s="1"/>
  <c r="E13" i="1"/>
  <c r="H13" i="1" s="1"/>
  <c r="I13" i="1" s="1"/>
  <c r="E14" i="1"/>
  <c r="E15" i="1"/>
  <c r="E16" i="1"/>
  <c r="H16" i="1" s="1"/>
  <c r="I16" i="1" s="1"/>
  <c r="E18" i="1"/>
  <c r="H18" i="1" s="1"/>
  <c r="I18" i="1" s="1"/>
  <c r="E19" i="1"/>
  <c r="E20" i="1"/>
  <c r="E21" i="1"/>
  <c r="H21" i="1" s="1"/>
  <c r="I21" i="1" s="1"/>
  <c r="E22" i="1"/>
  <c r="H22" i="1" s="1"/>
  <c r="I22" i="1" s="1"/>
  <c r="E23" i="1"/>
  <c r="H23" i="1" s="1"/>
  <c r="I23" i="1" s="1"/>
  <c r="E24" i="1"/>
  <c r="E25" i="1"/>
  <c r="E26" i="1"/>
  <c r="H26" i="1" s="1"/>
  <c r="I26" i="1" s="1"/>
  <c r="E27" i="1"/>
  <c r="H27" i="1" s="1"/>
  <c r="I27" i="1" s="1"/>
  <c r="E28" i="1"/>
  <c r="E29" i="1"/>
  <c r="E30" i="1"/>
  <c r="H30" i="1" s="1"/>
  <c r="I30" i="1" s="1"/>
  <c r="E31" i="1"/>
  <c r="H31" i="1" s="1"/>
  <c r="I31" i="1" s="1"/>
  <c r="E32" i="1"/>
  <c r="E6" i="1"/>
  <c r="E41" i="1"/>
  <c r="H41" i="1" s="1"/>
  <c r="I41" i="1" s="1"/>
  <c r="E49" i="1"/>
  <c r="G6" i="1"/>
  <c r="H44" i="1" l="1"/>
  <c r="I44" i="1" s="1"/>
  <c r="H6" i="1"/>
  <c r="I6" i="1" s="1"/>
  <c r="H29" i="1"/>
  <c r="I29" i="1" s="1"/>
  <c r="H25" i="1"/>
  <c r="I25" i="1" s="1"/>
  <c r="H43" i="1"/>
  <c r="I43" i="1" s="1"/>
  <c r="H42" i="1"/>
  <c r="I42" i="1" s="1"/>
  <c r="H32" i="1"/>
  <c r="I32" i="1" s="1"/>
  <c r="H28" i="1"/>
  <c r="I28" i="1" s="1"/>
  <c r="H24" i="1"/>
  <c r="I24" i="1" s="1"/>
  <c r="H20" i="1"/>
  <c r="I20" i="1" s="1"/>
  <c r="H19" i="1"/>
  <c r="I19" i="1" s="1"/>
  <c r="H15" i="1"/>
  <c r="I15" i="1" s="1"/>
  <c r="H14" i="1"/>
  <c r="I14" i="1" s="1"/>
  <c r="H9" i="1"/>
  <c r="I9" i="1" s="1"/>
  <c r="H49" i="1"/>
  <c r="I49" i="1" s="1"/>
  <c r="H48" i="1"/>
  <c r="I48" i="1" s="1"/>
  <c r="F53" i="1" l="1"/>
  <c r="F54" i="1" s="1"/>
  <c r="F5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Heiszler Zsolt</author>
  </authors>
  <commentList>
    <comment ref="A47" authorId="0" shapeId="0" xr:uid="{F396DC08-9963-4F86-8DB6-63B282D49F3B}">
      <text>
        <r>
          <rPr>
            <b/>
            <sz val="9"/>
            <color indexed="81"/>
            <rFont val="Tahoma"/>
            <family val="2"/>
            <charset val="238"/>
          </rPr>
          <t>HeiszlerWasser:</t>
        </r>
        <r>
          <rPr>
            <sz val="9"/>
            <color indexed="81"/>
            <rFont val="Tahoma"/>
            <family val="2"/>
            <charset val="238"/>
          </rPr>
          <t xml:space="preserve">
Akkor számolandó, hogyha a bérbeadónak kell felállítania az asztalokat, padokat</t>
        </r>
      </text>
    </comment>
    <comment ref="A49" authorId="0" shapeId="0" xr:uid="{1086A36C-ED67-4484-81C6-948005B04B52}">
      <text>
        <r>
          <rPr>
            <b/>
            <sz val="9"/>
            <color indexed="81"/>
            <rFont val="Tahoma"/>
            <family val="2"/>
            <charset val="238"/>
          </rPr>
          <t>HeiszlerWasser:</t>
        </r>
        <r>
          <rPr>
            <sz val="9"/>
            <color indexed="81"/>
            <rFont val="Tahoma"/>
            <family val="2"/>
            <charset val="238"/>
          </rPr>
          <t xml:space="preserve">
További szikvíz, víz megrendelhető a szódagép, vízadagoló és szikvíz megrendelő lapon</t>
        </r>
      </text>
    </comment>
  </commentList>
</comments>
</file>

<file path=xl/sharedStrings.xml><?xml version="1.0" encoding="utf-8"?>
<sst xmlns="http://schemas.openxmlformats.org/spreadsheetml/2006/main" count="75" uniqueCount="75">
  <si>
    <t>FT/db</t>
  </si>
  <si>
    <t>Fizetendő</t>
  </si>
  <si>
    <t>Mélytányér</t>
  </si>
  <si>
    <t>Lapostányér</t>
  </si>
  <si>
    <t>Kistányér</t>
  </si>
  <si>
    <t>Kanál</t>
  </si>
  <si>
    <t>Villa</t>
  </si>
  <si>
    <t>Kés</t>
  </si>
  <si>
    <t>Merőkanál</t>
  </si>
  <si>
    <t>Pohár</t>
  </si>
  <si>
    <t>Likőrös pohár</t>
  </si>
  <si>
    <t>Hamutartó</t>
  </si>
  <si>
    <t>Váza</t>
  </si>
  <si>
    <t>Kávéscsésze</t>
  </si>
  <si>
    <t>Kancsó  1/1liter</t>
  </si>
  <si>
    <t>Kancsó 1/1,5liter</t>
  </si>
  <si>
    <t>Nagy láda</t>
  </si>
  <si>
    <t>Kis láda</t>
  </si>
  <si>
    <t>Pecsenyéstál négyzetes</t>
  </si>
  <si>
    <t>Nagy merőkanál</t>
  </si>
  <si>
    <t>Átadó</t>
  </si>
  <si>
    <t>Átvevő</t>
  </si>
  <si>
    <t>Pörköltestál</t>
  </si>
  <si>
    <t>Kávés kanál</t>
  </si>
  <si>
    <t>Töréskár</t>
  </si>
  <si>
    <t>Kenyeres kosár  vessző</t>
  </si>
  <si>
    <t>……………………………………</t>
  </si>
  <si>
    <t>Teljes ár</t>
  </si>
  <si>
    <t>Nettó ár</t>
  </si>
  <si>
    <t>Áfa 27%</t>
  </si>
  <si>
    <t>A bérlő neve:</t>
  </si>
  <si>
    <t>A bérlő telefonszáma:</t>
  </si>
  <si>
    <t>Bérleti díj</t>
  </si>
  <si>
    <t>Törött (db)</t>
  </si>
  <si>
    <t>Bérelt (db)</t>
  </si>
  <si>
    <t>Pecsenyéstál ovális</t>
  </si>
  <si>
    <t>Nettó összeg:</t>
  </si>
  <si>
    <t>A kölcsönzés teljes ára:</t>
  </si>
  <si>
    <t>A bérlő címe:</t>
  </si>
  <si>
    <t>Asztal 3m</t>
  </si>
  <si>
    <t>Pad 3m</t>
  </si>
  <si>
    <t xml:space="preserve">Sörasztal 2,2m </t>
  </si>
  <si>
    <t>Sörpad 2,2m</t>
  </si>
  <si>
    <t>Asztal + Pad 3m</t>
  </si>
  <si>
    <t>Személyes egyeztetés telefonon megbeszélt időpontban Pakson a Domb utca 73 szám alatt.</t>
  </si>
  <si>
    <t>Kérem a                színnel jelzett részt töltse ki.</t>
  </si>
  <si>
    <t>…………………………….</t>
  </si>
  <si>
    <t>Sörasztal + sörpad 2,2m</t>
  </si>
  <si>
    <t>Visszaszállítás : a rendezvény után hétfőn (kb.) 13 órakor.</t>
  </si>
  <si>
    <t>Amennyiben a visszaszállítás késik, a bérleti díj 25%-át számoljuk fel naponta!</t>
  </si>
  <si>
    <t>Átvétel : a rendezvény előtti csütörtökön (kb.) 13 órakor.</t>
  </si>
  <si>
    <t>A kölcsönzés dátuma:</t>
  </si>
  <si>
    <t>Terítő tisztítási díja</t>
  </si>
  <si>
    <t xml:space="preserve">A megrendelés módosítására, lemondására a teljesítést napját megelőző 1 héten belül van lehetőség  </t>
  </si>
  <si>
    <t>(tehát ha szerdai napra rendelt, akkor előző hét szerdáig módosíthat), ellenkező esetben a bérleti díj 25%-át számítjuk fel!</t>
  </si>
  <si>
    <t>Asztal, pad sérülése vagy eltűnése esetén az eredeti ár kerül felszámításra!</t>
  </si>
  <si>
    <t>Paks,</t>
  </si>
  <si>
    <t>Rendezvénysátor (8x12m)</t>
  </si>
  <si>
    <t>Foglalóként átvett nettóösszeg:</t>
  </si>
  <si>
    <r>
      <t xml:space="preserve">Szállítási költség nettó </t>
    </r>
    <r>
      <rPr>
        <sz val="11"/>
        <rFont val="Arial"/>
        <family val="2"/>
        <charset val="238"/>
      </rPr>
      <t>(megegyezés szerint)</t>
    </r>
    <r>
      <rPr>
        <sz val="10"/>
        <rFont val="Arial"/>
        <family val="2"/>
        <charset val="238"/>
      </rPr>
      <t>:</t>
    </r>
  </si>
  <si>
    <t>Villamosság</t>
  </si>
  <si>
    <t>Építési költség</t>
  </si>
  <si>
    <t>Köretestál porcelán</t>
  </si>
  <si>
    <t>Köretestál üveg</t>
  </si>
  <si>
    <t>Levesestál porcelán</t>
  </si>
  <si>
    <t>Levesestál üveg</t>
  </si>
  <si>
    <t>Só-, borstartó</t>
  </si>
  <si>
    <t>Kenyeres kosár műanyag</t>
  </si>
  <si>
    <t>Szén-dioxid palack 5kg</t>
  </si>
  <si>
    <t>Szikvíz 1 liter</t>
  </si>
  <si>
    <t>Terítő fehér, 130x320cm</t>
  </si>
  <si>
    <t>Rendezvénysátor (3x3m)</t>
  </si>
  <si>
    <t>Rendezvénysátor (3x6m)</t>
  </si>
  <si>
    <t>Rendezvénysátorhoz oldalfal</t>
  </si>
  <si>
    <t>Asztal, pad építési költség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</si>
</sst>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* #,##0.00\ &quot;Ft&quot;_-;\-* #,##0.00\ &quot;Ft&quot;_-;_-* &quot;-&quot;??\ &quot;Ft&quot;_-;_-@_-"/>
    <numFmt numFmtId="164" formatCode="#,##0\ &quot;Ft&quot;"/>
    <numFmt numFmtId="165" formatCode="0&quot; db&quot;"/>
    <numFmt numFmtId="166" formatCode="[$-F800]dddd\,\ mmmm\ dd\,\ yyyy"/>
    <numFmt numFmtId="167" formatCode="_-* #,##0\ &quot;Ft&quot;_-;\-* #,##0\ &quot;Ft&quot;_-;_-* &quot;-&quot;??\ &quot;Ft&quot;_-;_-@_-"/>
    <numFmt numFmtId="168" formatCode="[&lt;=999999999]\(##\)\ ###\-##\-##;[&lt;=6999999999]0#\ \(##\)###\-##\-##;#\ \(##\)\ ###\-##\-##"/>
  </numFmts>
  <fonts count="15" x14ac:knownFonts="1">
    <font>
      <sz val="10"/>
      <name val="Arial"/>
      <charset val="238"/>
    </font>
    <font>
      <sz val="10"/>
      <name val="Arial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6" fillId="0" borderId="3" xfId="1" applyFont="1" applyBorder="1" applyAlignment="1" applyProtection="1"/>
    <xf numFmtId="0" fontId="6" fillId="0" borderId="0" xfId="1" applyFont="1" applyBorder="1" applyAlignment="1" applyProtection="1"/>
    <xf numFmtId="0" fontId="7" fillId="0" borderId="0" xfId="0" applyFont="1" applyProtection="1"/>
    <xf numFmtId="0" fontId="6" fillId="0" borderId="5" xfId="1" applyFont="1" applyBorder="1" applyAlignment="1" applyProtection="1"/>
    <xf numFmtId="0" fontId="6" fillId="0" borderId="1" xfId="1" applyFont="1" applyFill="1" applyBorder="1" applyAlignment="1" applyProtection="1"/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/>
    <xf numFmtId="165" fontId="6" fillId="2" borderId="1" xfId="1" applyNumberFormat="1" applyFont="1" applyFill="1" applyBorder="1" applyAlignment="1" applyProtection="1">
      <protection locked="0"/>
    </xf>
    <xf numFmtId="165" fontId="6" fillId="0" borderId="1" xfId="1" applyNumberFormat="1" applyFont="1" applyFill="1" applyBorder="1" applyAlignment="1" applyProtection="1"/>
    <xf numFmtId="164" fontId="6" fillId="0" borderId="1" xfId="1" applyNumberFormat="1" applyFont="1" applyBorder="1" applyProtection="1"/>
    <xf numFmtId="165" fontId="6" fillId="3" borderId="1" xfId="1" applyNumberFormat="1" applyFont="1" applyFill="1" applyBorder="1" applyAlignment="1" applyProtection="1"/>
    <xf numFmtId="0" fontId="6" fillId="0" borderId="6" xfId="1" applyFont="1" applyFill="1" applyBorder="1" applyAlignment="1" applyProtection="1"/>
    <xf numFmtId="165" fontId="6" fillId="0" borderId="7" xfId="1" applyNumberFormat="1" applyFont="1" applyFill="1" applyBorder="1" applyAlignment="1" applyProtection="1"/>
    <xf numFmtId="164" fontId="6" fillId="0" borderId="7" xfId="1" applyNumberFormat="1" applyFont="1" applyBorder="1" applyProtection="1"/>
    <xf numFmtId="164" fontId="9" fillId="0" borderId="2" xfId="1" applyNumberFormat="1" applyFont="1" applyBorder="1" applyAlignment="1" applyProtection="1"/>
    <xf numFmtId="164" fontId="5" fillId="0" borderId="8" xfId="1" applyNumberFormat="1" applyFont="1" applyBorder="1" applyAlignment="1" applyProtection="1"/>
    <xf numFmtId="0" fontId="9" fillId="0" borderId="0" xfId="0" applyFont="1" applyProtection="1"/>
    <xf numFmtId="164" fontId="9" fillId="0" borderId="3" xfId="1" applyNumberFormat="1" applyFont="1" applyBorder="1" applyAlignment="1" applyProtection="1"/>
    <xf numFmtId="164" fontId="5" fillId="0" borderId="0" xfId="1" applyNumberFormat="1" applyFont="1" applyBorder="1" applyAlignment="1" applyProtection="1"/>
    <xf numFmtId="0" fontId="5" fillId="0" borderId="0" xfId="1" applyFont="1" applyAlignment="1" applyProtection="1"/>
    <xf numFmtId="0" fontId="5" fillId="0" borderId="0" xfId="1" applyFont="1" applyAlignment="1" applyProtection="1">
      <alignment wrapText="1"/>
    </xf>
    <xf numFmtId="0" fontId="12" fillId="0" borderId="0" xfId="1" applyFont="1" applyAlignment="1" applyProtection="1">
      <alignment wrapText="1"/>
    </xf>
    <xf numFmtId="0" fontId="6" fillId="0" borderId="0" xfId="1" applyFont="1" applyAlignment="1" applyProtection="1">
      <alignment horizontal="center"/>
    </xf>
    <xf numFmtId="0" fontId="6" fillId="0" borderId="0" xfId="1" applyFont="1" applyAlignment="1" applyProtection="1"/>
    <xf numFmtId="0" fontId="6" fillId="0" borderId="0" xfId="1" applyFont="1" applyProtection="1"/>
    <xf numFmtId="14" fontId="7" fillId="0" borderId="0" xfId="0" applyNumberFormat="1" applyFont="1" applyProtection="1"/>
    <xf numFmtId="0" fontId="6" fillId="0" borderId="0" xfId="1" applyFont="1" applyAlignment="1" applyProtection="1">
      <alignment horizontal="right"/>
    </xf>
    <xf numFmtId="0" fontId="2" fillId="0" borderId="1" xfId="1" applyFont="1" applyFill="1" applyBorder="1" applyAlignment="1" applyProtection="1"/>
    <xf numFmtId="16" fontId="2" fillId="0" borderId="9" xfId="1" applyNumberFormat="1" applyFont="1" applyBorder="1" applyAlignment="1" applyProtection="1"/>
    <xf numFmtId="0" fontId="6" fillId="0" borderId="9" xfId="1" applyFont="1" applyBorder="1" applyAlignment="1" applyProtection="1"/>
    <xf numFmtId="0" fontId="6" fillId="0" borderId="10" xfId="1" applyFont="1" applyBorder="1" applyAlignment="1" applyProtection="1"/>
    <xf numFmtId="16" fontId="2" fillId="0" borderId="10" xfId="1" applyNumberFormat="1" applyFont="1" applyBorder="1" applyAlignment="1" applyProtection="1"/>
    <xf numFmtId="14" fontId="5" fillId="0" borderId="0" xfId="1" applyNumberFormat="1" applyFont="1" applyBorder="1" applyAlignment="1" applyProtection="1"/>
    <xf numFmtId="14" fontId="5" fillId="0" borderId="5" xfId="1" applyNumberFormat="1" applyFont="1" applyBorder="1" applyAlignment="1" applyProtection="1"/>
    <xf numFmtId="164" fontId="9" fillId="0" borderId="2" xfId="0" applyNumberFormat="1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8" fillId="0" borderId="1" xfId="1" applyFont="1" applyFill="1" applyBorder="1" applyAlignment="1" applyProtection="1">
      <alignment horizontal="center"/>
    </xf>
    <xf numFmtId="167" fontId="9" fillId="0" borderId="1" xfId="2" applyNumberFormat="1" applyFont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8" fillId="0" borderId="10" xfId="1" applyFont="1" applyFill="1" applyBorder="1" applyAlignment="1" applyProtection="1">
      <alignment horizontal="center"/>
    </xf>
    <xf numFmtId="164" fontId="8" fillId="0" borderId="2" xfId="2" applyNumberFormat="1" applyFont="1" applyFill="1" applyBorder="1" applyAlignment="1" applyProtection="1">
      <alignment horizontal="center"/>
    </xf>
    <xf numFmtId="164" fontId="8" fillId="0" borderId="11" xfId="2" applyNumberFormat="1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164" fontId="9" fillId="0" borderId="9" xfId="0" applyNumberFormat="1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/>
    </xf>
    <xf numFmtId="166" fontId="6" fillId="2" borderId="1" xfId="1" applyNumberFormat="1" applyFont="1" applyFill="1" applyBorder="1" applyAlignment="1" applyProtection="1">
      <alignment horizontal="center"/>
      <protection locked="0"/>
    </xf>
    <xf numFmtId="49" fontId="6" fillId="2" borderId="1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Alignment="1" applyProtection="1">
      <alignment horizontal="center"/>
    </xf>
    <xf numFmtId="0" fontId="10" fillId="0" borderId="3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/>
    </xf>
    <xf numFmtId="0" fontId="10" fillId="0" borderId="4" xfId="1" applyFont="1" applyFill="1" applyBorder="1" applyAlignment="1" applyProtection="1">
      <alignment horizontal="center"/>
    </xf>
    <xf numFmtId="0" fontId="10" fillId="0" borderId="5" xfId="1" applyFont="1" applyFill="1" applyBorder="1" applyAlignment="1" applyProtection="1">
      <alignment horizontal="center"/>
    </xf>
    <xf numFmtId="0" fontId="5" fillId="0" borderId="0" xfId="1" applyFont="1" applyAlignment="1" applyProtection="1">
      <alignment horizontal="center" shrinkToFit="1"/>
    </xf>
    <xf numFmtId="3" fontId="6" fillId="2" borderId="1" xfId="1" applyNumberFormat="1" applyFont="1" applyFill="1" applyBorder="1" applyAlignment="1" applyProtection="1">
      <alignment horizontal="center"/>
      <protection locked="0"/>
    </xf>
    <xf numFmtId="168" fontId="6" fillId="2" borderId="1" xfId="1" applyNumberFormat="1" applyFont="1" applyFill="1" applyBorder="1" applyAlignment="1" applyProtection="1">
      <alignment horizontal="center"/>
      <protection locked="0"/>
    </xf>
    <xf numFmtId="0" fontId="12" fillId="0" borderId="0" xfId="1" applyFont="1" applyAlignment="1" applyProtection="1">
      <alignment horizontal="center" shrinkToFit="1"/>
    </xf>
    <xf numFmtId="164" fontId="11" fillId="0" borderId="1" xfId="1" applyNumberFormat="1" applyFont="1" applyFill="1" applyBorder="1" applyAlignment="1" applyProtection="1">
      <alignment horizontal="center"/>
    </xf>
  </cellXfs>
  <cellStyles count="3">
    <cellStyle name="Normál" xfId="0" builtinId="0"/>
    <cellStyle name="Normál_Munka1" xfId="1" xr:uid="{00000000-0005-0000-0000-000001000000}"/>
    <cellStyle name="Pénznem" xfId="2" builtinId="4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1" defaultTableStyle="TableStyleMedium9" defaultPivotStyle="PivotStyleLight16">
    <tableStyle name="MySqlDefault" pivot="0" table="0" count="0" xr9:uid="{0B962C2D-0B3F-4E30-8D49-2395986A60D5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63</xdr:row>
      <xdr:rowOff>19050</xdr:rowOff>
    </xdr:from>
    <xdr:to>
      <xdr:col>2</xdr:col>
      <xdr:colOff>590550</xdr:colOff>
      <xdr:row>63</xdr:row>
      <xdr:rowOff>190500</xdr:rowOff>
    </xdr:to>
    <xdr:sp macro="" textlink="">
      <xdr:nvSpPr>
        <xdr:cNvPr id="1028" name="Téglalap 1">
          <a:extLst>
            <a:ext uri="{FF2B5EF4-FFF2-40B4-BE49-F238E27FC236}">
              <a16:creationId xmlns:a16="http://schemas.microsoft.com/office/drawing/2014/main" id="{D9956A36-A887-4A35-83E3-C3CF1AFF82F7}"/>
            </a:ext>
          </a:extLst>
        </xdr:cNvPr>
        <xdr:cNvSpPr>
          <a:spLocks noChangeArrowheads="1"/>
        </xdr:cNvSpPr>
      </xdr:nvSpPr>
      <xdr:spPr bwMode="auto">
        <a:xfrm>
          <a:off x="2552700" y="10668000"/>
          <a:ext cx="495300" cy="171450"/>
        </a:xfrm>
        <a:prstGeom prst="rect">
          <a:avLst/>
        </a:prstGeom>
        <a:solidFill>
          <a:srgbClr val="E9D5B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tabSelected="1" topLeftCell="A52" zoomScaleNormal="100" workbookViewId="0">
      <selection activeCell="E1" sqref="E1:G1"/>
    </sheetView>
  </sheetViews>
  <sheetFormatPr defaultColWidth="14.5703125" defaultRowHeight="12.75" x14ac:dyDescent="0.2"/>
  <cols>
    <col min="1" max="1" width="24.85546875" style="3" customWidth="1"/>
    <col min="2" max="2" width="12" style="3" bestFit="1" customWidth="1"/>
    <col min="3" max="3" width="9.85546875" style="3" bestFit="1" customWidth="1"/>
    <col min="4" max="4" width="9.5703125" style="3" customWidth="1"/>
    <col min="5" max="5" width="9.85546875" style="3" customWidth="1"/>
    <col min="6" max="6" width="7.28515625" style="3" customWidth="1"/>
    <col min="7" max="9" width="11.42578125" style="3" bestFit="1" customWidth="1"/>
    <col min="10" max="16384" width="14.5703125" style="3"/>
  </cols>
  <sheetData>
    <row r="1" spans="1:9" ht="15" x14ac:dyDescent="0.2">
      <c r="A1" s="34"/>
      <c r="C1" s="30" t="s">
        <v>51</v>
      </c>
      <c r="D1" s="33"/>
      <c r="E1" s="48"/>
      <c r="F1" s="48"/>
      <c r="G1" s="48"/>
      <c r="H1" s="2"/>
      <c r="I1" s="2"/>
    </row>
    <row r="2" spans="1:9" ht="15" x14ac:dyDescent="0.2">
      <c r="A2" s="34"/>
      <c r="C2" s="31" t="s">
        <v>30</v>
      </c>
      <c r="D2" s="32"/>
      <c r="E2" s="49"/>
      <c r="F2" s="49"/>
      <c r="G2" s="49"/>
      <c r="H2" s="2"/>
      <c r="I2" s="2"/>
    </row>
    <row r="3" spans="1:9" ht="15" x14ac:dyDescent="0.2">
      <c r="A3" s="34"/>
      <c r="C3" s="31" t="s">
        <v>38</v>
      </c>
      <c r="D3" s="32"/>
      <c r="E3" s="56"/>
      <c r="F3" s="56"/>
      <c r="G3" s="56"/>
      <c r="H3" s="2"/>
      <c r="I3" s="2"/>
    </row>
    <row r="4" spans="1:9" ht="15" x14ac:dyDescent="0.2">
      <c r="A4" s="35"/>
      <c r="C4" s="31" t="s">
        <v>31</v>
      </c>
      <c r="D4" s="32"/>
      <c r="E4" s="57"/>
      <c r="F4" s="57"/>
      <c r="G4" s="57"/>
      <c r="H4" s="4"/>
      <c r="I4" s="4"/>
    </row>
    <row r="5" spans="1:9" ht="25.5" x14ac:dyDescent="0.2">
      <c r="A5" s="5"/>
      <c r="B5" s="6" t="s">
        <v>0</v>
      </c>
      <c r="C5" s="6" t="s">
        <v>32</v>
      </c>
      <c r="D5" s="6" t="s">
        <v>34</v>
      </c>
      <c r="E5" s="6" t="s">
        <v>1</v>
      </c>
      <c r="F5" s="6" t="s">
        <v>33</v>
      </c>
      <c r="G5" s="6" t="s">
        <v>24</v>
      </c>
      <c r="H5" s="7" t="s">
        <v>28</v>
      </c>
      <c r="I5" s="6" t="s">
        <v>27</v>
      </c>
    </row>
    <row r="6" spans="1:9" x14ac:dyDescent="0.2">
      <c r="A6" s="5" t="s">
        <v>2</v>
      </c>
      <c r="B6" s="8">
        <v>420</v>
      </c>
      <c r="C6" s="8">
        <v>20</v>
      </c>
      <c r="D6" s="9"/>
      <c r="E6" s="8">
        <f>D6*C6</f>
        <v>0</v>
      </c>
      <c r="F6" s="10"/>
      <c r="G6" s="11">
        <f>F6*B6</f>
        <v>0</v>
      </c>
      <c r="H6" s="11">
        <f>SUM(G6+E6)</f>
        <v>0</v>
      </c>
      <c r="I6" s="11">
        <f>H6*1.27</f>
        <v>0</v>
      </c>
    </row>
    <row r="7" spans="1:9" x14ac:dyDescent="0.2">
      <c r="A7" s="5" t="s">
        <v>3</v>
      </c>
      <c r="B7" s="8">
        <v>420</v>
      </c>
      <c r="C7" s="8">
        <v>20</v>
      </c>
      <c r="D7" s="9"/>
      <c r="E7" s="8">
        <f t="shared" ref="E7:E38" si="0">D7*C7</f>
        <v>0</v>
      </c>
      <c r="F7" s="10"/>
      <c r="G7" s="11">
        <f t="shared" ref="G7:G49" si="1">F7*B7</f>
        <v>0</v>
      </c>
      <c r="H7" s="11">
        <f t="shared" ref="H7:H49" si="2">SUM(G7+E7)</f>
        <v>0</v>
      </c>
      <c r="I7" s="11">
        <f t="shared" ref="I7:I50" si="3">H7*1.27</f>
        <v>0</v>
      </c>
    </row>
    <row r="8" spans="1:9" x14ac:dyDescent="0.2">
      <c r="A8" s="5" t="s">
        <v>4</v>
      </c>
      <c r="B8" s="8">
        <v>380</v>
      </c>
      <c r="C8" s="8">
        <v>20</v>
      </c>
      <c r="D8" s="9"/>
      <c r="E8" s="8">
        <f t="shared" si="0"/>
        <v>0</v>
      </c>
      <c r="F8" s="10"/>
      <c r="G8" s="11">
        <f t="shared" si="1"/>
        <v>0</v>
      </c>
      <c r="H8" s="11">
        <f t="shared" si="2"/>
        <v>0</v>
      </c>
      <c r="I8" s="11">
        <f t="shared" si="3"/>
        <v>0</v>
      </c>
    </row>
    <row r="9" spans="1:9" x14ac:dyDescent="0.2">
      <c r="A9" s="5" t="s">
        <v>62</v>
      </c>
      <c r="B9" s="8">
        <v>1500</v>
      </c>
      <c r="C9" s="8">
        <v>50</v>
      </c>
      <c r="D9" s="9"/>
      <c r="E9" s="8">
        <f t="shared" si="0"/>
        <v>0</v>
      </c>
      <c r="F9" s="10"/>
      <c r="G9" s="11">
        <f t="shared" si="1"/>
        <v>0</v>
      </c>
      <c r="H9" s="11">
        <f t="shared" si="2"/>
        <v>0</v>
      </c>
      <c r="I9" s="11">
        <f t="shared" si="3"/>
        <v>0</v>
      </c>
    </row>
    <row r="10" spans="1:9" x14ac:dyDescent="0.2">
      <c r="A10" s="5" t="s">
        <v>63</v>
      </c>
      <c r="B10" s="8">
        <v>1500</v>
      </c>
      <c r="C10" s="8">
        <v>50</v>
      </c>
      <c r="D10" s="9"/>
      <c r="E10" s="8">
        <f t="shared" ref="E10" si="4">D10*C10</f>
        <v>0</v>
      </c>
      <c r="F10" s="10"/>
      <c r="G10" s="11">
        <f t="shared" ref="G10" si="5">F10*B10</f>
        <v>0</v>
      </c>
      <c r="H10" s="11">
        <f t="shared" ref="H10" si="6">SUM(G10+E10)</f>
        <v>0</v>
      </c>
      <c r="I10" s="11">
        <f t="shared" ref="I10" si="7">H10*1.27</f>
        <v>0</v>
      </c>
    </row>
    <row r="11" spans="1:9" x14ac:dyDescent="0.2">
      <c r="A11" s="5" t="s">
        <v>64</v>
      </c>
      <c r="B11" s="8">
        <v>3750</v>
      </c>
      <c r="C11" s="8">
        <v>55</v>
      </c>
      <c r="D11" s="9"/>
      <c r="E11" s="8">
        <f t="shared" si="0"/>
        <v>0</v>
      </c>
      <c r="F11" s="10"/>
      <c r="G11" s="11">
        <f t="shared" si="1"/>
        <v>0</v>
      </c>
      <c r="H11" s="11">
        <f t="shared" si="2"/>
        <v>0</v>
      </c>
      <c r="I11" s="11">
        <f t="shared" si="3"/>
        <v>0</v>
      </c>
    </row>
    <row r="12" spans="1:9" x14ac:dyDescent="0.2">
      <c r="A12" s="5" t="s">
        <v>65</v>
      </c>
      <c r="B12" s="8">
        <v>3750</v>
      </c>
      <c r="C12" s="8">
        <v>55</v>
      </c>
      <c r="D12" s="9"/>
      <c r="E12" s="8">
        <f t="shared" ref="E12" si="8">D12*C12</f>
        <v>0</v>
      </c>
      <c r="F12" s="10"/>
      <c r="G12" s="11">
        <f t="shared" ref="G12" si="9">F12*B12</f>
        <v>0</v>
      </c>
      <c r="H12" s="11">
        <f t="shared" ref="H12" si="10">SUM(G12+E12)</f>
        <v>0</v>
      </c>
      <c r="I12" s="11">
        <f t="shared" ref="I12" si="11">H12*1.27</f>
        <v>0</v>
      </c>
    </row>
    <row r="13" spans="1:9" x14ac:dyDescent="0.2">
      <c r="A13" s="5" t="s">
        <v>22</v>
      </c>
      <c r="B13" s="8">
        <v>1900</v>
      </c>
      <c r="C13" s="8">
        <v>50</v>
      </c>
      <c r="D13" s="9"/>
      <c r="E13" s="8">
        <f t="shared" si="0"/>
        <v>0</v>
      </c>
      <c r="F13" s="10"/>
      <c r="G13" s="11">
        <f t="shared" si="1"/>
        <v>0</v>
      </c>
      <c r="H13" s="11">
        <f t="shared" si="2"/>
        <v>0</v>
      </c>
      <c r="I13" s="11">
        <f t="shared" si="3"/>
        <v>0</v>
      </c>
    </row>
    <row r="14" spans="1:9" x14ac:dyDescent="0.2">
      <c r="A14" s="5" t="s">
        <v>18</v>
      </c>
      <c r="B14" s="8">
        <v>1700</v>
      </c>
      <c r="C14" s="8">
        <v>50</v>
      </c>
      <c r="D14" s="9"/>
      <c r="E14" s="8">
        <f t="shared" si="0"/>
        <v>0</v>
      </c>
      <c r="F14" s="10"/>
      <c r="G14" s="11">
        <f t="shared" si="1"/>
        <v>0</v>
      </c>
      <c r="H14" s="11">
        <f t="shared" si="2"/>
        <v>0</v>
      </c>
      <c r="I14" s="11">
        <f t="shared" si="3"/>
        <v>0</v>
      </c>
    </row>
    <row r="15" spans="1:9" x14ac:dyDescent="0.2">
      <c r="A15" s="5" t="s">
        <v>35</v>
      </c>
      <c r="B15" s="8">
        <v>2200</v>
      </c>
      <c r="C15" s="8">
        <v>50</v>
      </c>
      <c r="D15" s="9"/>
      <c r="E15" s="8">
        <f t="shared" si="0"/>
        <v>0</v>
      </c>
      <c r="F15" s="10"/>
      <c r="G15" s="11">
        <f t="shared" si="1"/>
        <v>0</v>
      </c>
      <c r="H15" s="11">
        <f t="shared" si="2"/>
        <v>0</v>
      </c>
      <c r="I15" s="11">
        <f t="shared" si="3"/>
        <v>0</v>
      </c>
    </row>
    <row r="16" spans="1:9" x14ac:dyDescent="0.2">
      <c r="A16" s="5" t="s">
        <v>23</v>
      </c>
      <c r="B16" s="8">
        <v>200</v>
      </c>
      <c r="C16" s="8">
        <v>15</v>
      </c>
      <c r="D16" s="9"/>
      <c r="E16" s="8">
        <f t="shared" si="0"/>
        <v>0</v>
      </c>
      <c r="F16" s="10"/>
      <c r="G16" s="11">
        <f t="shared" si="1"/>
        <v>0</v>
      </c>
      <c r="H16" s="11">
        <f t="shared" si="2"/>
        <v>0</v>
      </c>
      <c r="I16" s="11">
        <f t="shared" si="3"/>
        <v>0</v>
      </c>
    </row>
    <row r="17" spans="1:9" x14ac:dyDescent="0.2">
      <c r="A17" s="5" t="s">
        <v>13</v>
      </c>
      <c r="B17" s="8">
        <v>190</v>
      </c>
      <c r="C17" s="8">
        <v>20</v>
      </c>
      <c r="D17" s="9"/>
      <c r="E17" s="8">
        <f t="shared" ref="E17" si="12">D17*C17</f>
        <v>0</v>
      </c>
      <c r="F17" s="10"/>
      <c r="G17" s="11">
        <f t="shared" ref="G17" si="13">F17*B17</f>
        <v>0</v>
      </c>
      <c r="H17" s="11">
        <f t="shared" ref="H17" si="14">SUM(G17+E17)</f>
        <v>0</v>
      </c>
      <c r="I17" s="11">
        <f t="shared" ref="I17" si="15">H17*1.27</f>
        <v>0</v>
      </c>
    </row>
    <row r="18" spans="1:9" x14ac:dyDescent="0.2">
      <c r="A18" s="5" t="s">
        <v>5</v>
      </c>
      <c r="B18" s="8">
        <v>390</v>
      </c>
      <c r="C18" s="8">
        <v>20</v>
      </c>
      <c r="D18" s="9"/>
      <c r="E18" s="8">
        <f t="shared" si="0"/>
        <v>0</v>
      </c>
      <c r="F18" s="10"/>
      <c r="G18" s="11">
        <f t="shared" si="1"/>
        <v>0</v>
      </c>
      <c r="H18" s="11">
        <f t="shared" si="2"/>
        <v>0</v>
      </c>
      <c r="I18" s="11">
        <f t="shared" si="3"/>
        <v>0</v>
      </c>
    </row>
    <row r="19" spans="1:9" x14ac:dyDescent="0.2">
      <c r="A19" s="5" t="s">
        <v>6</v>
      </c>
      <c r="B19" s="8">
        <v>390</v>
      </c>
      <c r="C19" s="8">
        <v>20</v>
      </c>
      <c r="D19" s="9"/>
      <c r="E19" s="8">
        <f t="shared" si="0"/>
        <v>0</v>
      </c>
      <c r="F19" s="10"/>
      <c r="G19" s="11">
        <f t="shared" si="1"/>
        <v>0</v>
      </c>
      <c r="H19" s="11">
        <f t="shared" si="2"/>
        <v>0</v>
      </c>
      <c r="I19" s="11">
        <f t="shared" si="3"/>
        <v>0</v>
      </c>
    </row>
    <row r="20" spans="1:9" x14ac:dyDescent="0.2">
      <c r="A20" s="5" t="s">
        <v>7</v>
      </c>
      <c r="B20" s="8">
        <v>420</v>
      </c>
      <c r="C20" s="8">
        <v>20</v>
      </c>
      <c r="D20" s="9"/>
      <c r="E20" s="8">
        <f t="shared" si="0"/>
        <v>0</v>
      </c>
      <c r="F20" s="10"/>
      <c r="G20" s="11">
        <f t="shared" si="1"/>
        <v>0</v>
      </c>
      <c r="H20" s="11">
        <f t="shared" si="2"/>
        <v>0</v>
      </c>
      <c r="I20" s="11">
        <f t="shared" si="3"/>
        <v>0</v>
      </c>
    </row>
    <row r="21" spans="1:9" x14ac:dyDescent="0.2">
      <c r="A21" s="5" t="s">
        <v>19</v>
      </c>
      <c r="B21" s="8">
        <v>6500</v>
      </c>
      <c r="C21" s="8">
        <v>150</v>
      </c>
      <c r="D21" s="9"/>
      <c r="E21" s="8">
        <f t="shared" si="0"/>
        <v>0</v>
      </c>
      <c r="F21" s="10"/>
      <c r="G21" s="11">
        <f t="shared" si="1"/>
        <v>0</v>
      </c>
      <c r="H21" s="11">
        <f t="shared" si="2"/>
        <v>0</v>
      </c>
      <c r="I21" s="11">
        <f t="shared" si="3"/>
        <v>0</v>
      </c>
    </row>
    <row r="22" spans="1:9" x14ac:dyDescent="0.2">
      <c r="A22" s="5" t="s">
        <v>8</v>
      </c>
      <c r="B22" s="8">
        <v>1800</v>
      </c>
      <c r="C22" s="8">
        <v>45</v>
      </c>
      <c r="D22" s="9"/>
      <c r="E22" s="8">
        <f t="shared" si="0"/>
        <v>0</v>
      </c>
      <c r="F22" s="10"/>
      <c r="G22" s="11">
        <f t="shared" si="1"/>
        <v>0</v>
      </c>
      <c r="H22" s="11">
        <f t="shared" si="2"/>
        <v>0</v>
      </c>
      <c r="I22" s="11">
        <f t="shared" si="3"/>
        <v>0</v>
      </c>
    </row>
    <row r="23" spans="1:9" x14ac:dyDescent="0.2">
      <c r="A23" s="5" t="s">
        <v>9</v>
      </c>
      <c r="B23" s="8">
        <v>180</v>
      </c>
      <c r="C23" s="8">
        <v>20</v>
      </c>
      <c r="D23" s="9"/>
      <c r="E23" s="8">
        <f t="shared" si="0"/>
        <v>0</v>
      </c>
      <c r="F23" s="10"/>
      <c r="G23" s="11">
        <f t="shared" si="1"/>
        <v>0</v>
      </c>
      <c r="H23" s="11">
        <f t="shared" si="2"/>
        <v>0</v>
      </c>
      <c r="I23" s="11">
        <f t="shared" si="3"/>
        <v>0</v>
      </c>
    </row>
    <row r="24" spans="1:9" x14ac:dyDescent="0.2">
      <c r="A24" s="5" t="s">
        <v>10</v>
      </c>
      <c r="B24" s="8">
        <v>200</v>
      </c>
      <c r="C24" s="8">
        <v>20</v>
      </c>
      <c r="D24" s="9"/>
      <c r="E24" s="8">
        <f t="shared" si="0"/>
        <v>0</v>
      </c>
      <c r="F24" s="10"/>
      <c r="G24" s="11">
        <f t="shared" si="1"/>
        <v>0</v>
      </c>
      <c r="H24" s="11">
        <f t="shared" si="2"/>
        <v>0</v>
      </c>
      <c r="I24" s="11">
        <f t="shared" si="3"/>
        <v>0</v>
      </c>
    </row>
    <row r="25" spans="1:9" x14ac:dyDescent="0.2">
      <c r="A25" s="5" t="s">
        <v>66</v>
      </c>
      <c r="B25" s="8">
        <v>120</v>
      </c>
      <c r="C25" s="8">
        <v>15</v>
      </c>
      <c r="D25" s="9"/>
      <c r="E25" s="8">
        <f t="shared" si="0"/>
        <v>0</v>
      </c>
      <c r="F25" s="10"/>
      <c r="G25" s="11">
        <f t="shared" si="1"/>
        <v>0</v>
      </c>
      <c r="H25" s="11">
        <f t="shared" si="2"/>
        <v>0</v>
      </c>
      <c r="I25" s="11">
        <f t="shared" si="3"/>
        <v>0</v>
      </c>
    </row>
    <row r="26" spans="1:9" x14ac:dyDescent="0.2">
      <c r="A26" s="5" t="s">
        <v>11</v>
      </c>
      <c r="B26" s="8">
        <v>120</v>
      </c>
      <c r="C26" s="8">
        <v>15</v>
      </c>
      <c r="D26" s="9"/>
      <c r="E26" s="8">
        <f t="shared" si="0"/>
        <v>0</v>
      </c>
      <c r="F26" s="10"/>
      <c r="G26" s="11">
        <f t="shared" si="1"/>
        <v>0</v>
      </c>
      <c r="H26" s="11">
        <f t="shared" si="2"/>
        <v>0</v>
      </c>
      <c r="I26" s="11">
        <f t="shared" si="3"/>
        <v>0</v>
      </c>
    </row>
    <row r="27" spans="1:9" x14ac:dyDescent="0.2">
      <c r="A27" s="5" t="s">
        <v>12</v>
      </c>
      <c r="B27" s="8">
        <v>500</v>
      </c>
      <c r="C27" s="8">
        <v>35</v>
      </c>
      <c r="D27" s="9"/>
      <c r="E27" s="8">
        <f t="shared" si="0"/>
        <v>0</v>
      </c>
      <c r="F27" s="10"/>
      <c r="G27" s="11">
        <f t="shared" si="1"/>
        <v>0</v>
      </c>
      <c r="H27" s="11">
        <f t="shared" si="2"/>
        <v>0</v>
      </c>
      <c r="I27" s="11">
        <f t="shared" si="3"/>
        <v>0</v>
      </c>
    </row>
    <row r="28" spans="1:9" x14ac:dyDescent="0.2">
      <c r="A28" s="5" t="s">
        <v>14</v>
      </c>
      <c r="B28" s="8">
        <v>750</v>
      </c>
      <c r="C28" s="8">
        <v>50</v>
      </c>
      <c r="D28" s="9"/>
      <c r="E28" s="8">
        <f t="shared" si="0"/>
        <v>0</v>
      </c>
      <c r="F28" s="10"/>
      <c r="G28" s="11">
        <f t="shared" si="1"/>
        <v>0</v>
      </c>
      <c r="H28" s="11">
        <f t="shared" si="2"/>
        <v>0</v>
      </c>
      <c r="I28" s="11">
        <f t="shared" si="3"/>
        <v>0</v>
      </c>
    </row>
    <row r="29" spans="1:9" x14ac:dyDescent="0.2">
      <c r="A29" s="5" t="s">
        <v>15</v>
      </c>
      <c r="B29" s="8">
        <v>800</v>
      </c>
      <c r="C29" s="8">
        <v>50</v>
      </c>
      <c r="D29" s="9"/>
      <c r="E29" s="8">
        <f t="shared" si="0"/>
        <v>0</v>
      </c>
      <c r="F29" s="10"/>
      <c r="G29" s="11">
        <f t="shared" si="1"/>
        <v>0</v>
      </c>
      <c r="H29" s="11">
        <f t="shared" si="2"/>
        <v>0</v>
      </c>
      <c r="I29" s="11">
        <f t="shared" si="3"/>
        <v>0</v>
      </c>
    </row>
    <row r="30" spans="1:9" x14ac:dyDescent="0.2">
      <c r="A30" s="5" t="s">
        <v>67</v>
      </c>
      <c r="B30" s="8">
        <v>160</v>
      </c>
      <c r="C30" s="8">
        <v>15</v>
      </c>
      <c r="D30" s="9"/>
      <c r="E30" s="8">
        <f t="shared" si="0"/>
        <v>0</v>
      </c>
      <c r="F30" s="10"/>
      <c r="G30" s="11">
        <f t="shared" si="1"/>
        <v>0</v>
      </c>
      <c r="H30" s="11">
        <f t="shared" si="2"/>
        <v>0</v>
      </c>
      <c r="I30" s="11">
        <f t="shared" si="3"/>
        <v>0</v>
      </c>
    </row>
    <row r="31" spans="1:9" x14ac:dyDescent="0.2">
      <c r="A31" s="5" t="s">
        <v>25</v>
      </c>
      <c r="B31" s="8">
        <v>350</v>
      </c>
      <c r="C31" s="8">
        <v>20</v>
      </c>
      <c r="D31" s="9"/>
      <c r="E31" s="8">
        <f t="shared" si="0"/>
        <v>0</v>
      </c>
      <c r="F31" s="10"/>
      <c r="G31" s="11">
        <f t="shared" si="1"/>
        <v>0</v>
      </c>
      <c r="H31" s="11">
        <f t="shared" si="2"/>
        <v>0</v>
      </c>
      <c r="I31" s="11">
        <f t="shared" si="3"/>
        <v>0</v>
      </c>
    </row>
    <row r="32" spans="1:9" x14ac:dyDescent="0.2">
      <c r="A32" s="5" t="s">
        <v>70</v>
      </c>
      <c r="B32" s="8">
        <v>3500</v>
      </c>
      <c r="C32" s="8">
        <v>250</v>
      </c>
      <c r="D32" s="9"/>
      <c r="E32" s="8">
        <f t="shared" si="0"/>
        <v>0</v>
      </c>
      <c r="F32" s="10"/>
      <c r="G32" s="11">
        <f t="shared" si="1"/>
        <v>0</v>
      </c>
      <c r="H32" s="11">
        <f t="shared" si="2"/>
        <v>0</v>
      </c>
      <c r="I32" s="11">
        <f t="shared" si="3"/>
        <v>0</v>
      </c>
    </row>
    <row r="33" spans="1:9" x14ac:dyDescent="0.2">
      <c r="A33" s="5" t="s">
        <v>16</v>
      </c>
      <c r="B33" s="8">
        <v>1500</v>
      </c>
      <c r="C33" s="8">
        <v>0</v>
      </c>
      <c r="D33" s="10"/>
      <c r="E33" s="8">
        <f t="shared" si="0"/>
        <v>0</v>
      </c>
      <c r="F33" s="10"/>
      <c r="G33" s="11">
        <f t="shared" si="1"/>
        <v>0</v>
      </c>
      <c r="H33" s="11">
        <f t="shared" si="2"/>
        <v>0</v>
      </c>
      <c r="I33" s="11">
        <f t="shared" si="3"/>
        <v>0</v>
      </c>
    </row>
    <row r="34" spans="1:9" x14ac:dyDescent="0.2">
      <c r="A34" s="5" t="s">
        <v>17</v>
      </c>
      <c r="B34" s="8">
        <v>1200</v>
      </c>
      <c r="C34" s="8">
        <v>0</v>
      </c>
      <c r="D34" s="10"/>
      <c r="E34" s="8">
        <f t="shared" si="0"/>
        <v>0</v>
      </c>
      <c r="F34" s="10"/>
      <c r="G34" s="11">
        <f t="shared" si="1"/>
        <v>0</v>
      </c>
      <c r="H34" s="11">
        <f t="shared" si="2"/>
        <v>0</v>
      </c>
      <c r="I34" s="11">
        <f t="shared" si="3"/>
        <v>0</v>
      </c>
    </row>
    <row r="35" spans="1:9" x14ac:dyDescent="0.2">
      <c r="A35" s="29" t="s">
        <v>71</v>
      </c>
      <c r="B35" s="8">
        <v>110000</v>
      </c>
      <c r="C35" s="8">
        <v>8000</v>
      </c>
      <c r="D35" s="9"/>
      <c r="E35" s="8">
        <f t="shared" si="0"/>
        <v>0</v>
      </c>
      <c r="F35" s="10"/>
      <c r="G35" s="11">
        <f t="shared" si="1"/>
        <v>0</v>
      </c>
      <c r="H35" s="11">
        <f t="shared" si="2"/>
        <v>0</v>
      </c>
      <c r="I35" s="11">
        <f t="shared" si="3"/>
        <v>0</v>
      </c>
    </row>
    <row r="36" spans="1:9" x14ac:dyDescent="0.2">
      <c r="A36" s="29" t="s">
        <v>72</v>
      </c>
      <c r="B36" s="8">
        <v>220000</v>
      </c>
      <c r="C36" s="8">
        <v>10000</v>
      </c>
      <c r="D36" s="9"/>
      <c r="E36" s="8">
        <f t="shared" si="0"/>
        <v>0</v>
      </c>
      <c r="F36" s="10"/>
      <c r="G36" s="11">
        <f t="shared" si="1"/>
        <v>0</v>
      </c>
      <c r="H36" s="11">
        <f t="shared" si="2"/>
        <v>0</v>
      </c>
      <c r="I36" s="11">
        <f t="shared" si="3"/>
        <v>0</v>
      </c>
    </row>
    <row r="37" spans="1:9" x14ac:dyDescent="0.2">
      <c r="A37" s="29" t="s">
        <v>73</v>
      </c>
      <c r="B37" s="8">
        <v>15000</v>
      </c>
      <c r="C37" s="8">
        <v>2000</v>
      </c>
      <c r="D37" s="9"/>
      <c r="E37" s="8">
        <f t="shared" si="0"/>
        <v>0</v>
      </c>
      <c r="F37" s="10"/>
      <c r="G37" s="11">
        <f t="shared" si="1"/>
        <v>0</v>
      </c>
      <c r="H37" s="11">
        <f t="shared" si="2"/>
        <v>0</v>
      </c>
      <c r="I37" s="11">
        <f t="shared" si="3"/>
        <v>0</v>
      </c>
    </row>
    <row r="38" spans="1:9" x14ac:dyDescent="0.2">
      <c r="A38" s="5" t="s">
        <v>57</v>
      </c>
      <c r="B38" s="8">
        <v>800000</v>
      </c>
      <c r="C38" s="8">
        <v>100000</v>
      </c>
      <c r="D38" s="9"/>
      <c r="E38" s="8">
        <f t="shared" si="0"/>
        <v>0</v>
      </c>
      <c r="F38" s="10"/>
      <c r="G38" s="11">
        <f t="shared" si="1"/>
        <v>0</v>
      </c>
      <c r="H38" s="11">
        <f t="shared" si="2"/>
        <v>0</v>
      </c>
      <c r="I38" s="11">
        <f t="shared" si="3"/>
        <v>0</v>
      </c>
    </row>
    <row r="39" spans="1:9" x14ac:dyDescent="0.2">
      <c r="A39" s="5" t="s">
        <v>60</v>
      </c>
      <c r="B39" s="8">
        <v>80000</v>
      </c>
      <c r="C39" s="8">
        <v>10000</v>
      </c>
      <c r="D39" s="9"/>
      <c r="E39" s="8">
        <f t="shared" ref="E39:E40" si="16">D39*C39</f>
        <v>0</v>
      </c>
      <c r="F39" s="10"/>
      <c r="G39" s="11">
        <f t="shared" ref="G39" si="17">F39*B39</f>
        <v>0</v>
      </c>
      <c r="H39" s="11">
        <f t="shared" ref="H39:H40" si="18">SUM(G39+E39)</f>
        <v>0</v>
      </c>
      <c r="I39" s="11">
        <f t="shared" ref="I39:I40" si="19">H39*1.27</f>
        <v>0</v>
      </c>
    </row>
    <row r="40" spans="1:9" x14ac:dyDescent="0.2">
      <c r="A40" s="5" t="s">
        <v>61</v>
      </c>
      <c r="B40" s="8">
        <v>0</v>
      </c>
      <c r="C40" s="8">
        <v>20000</v>
      </c>
      <c r="D40" s="12">
        <f>D38</f>
        <v>0</v>
      </c>
      <c r="E40" s="8">
        <f t="shared" si="16"/>
        <v>0</v>
      </c>
      <c r="F40" s="10"/>
      <c r="G40" s="11"/>
      <c r="H40" s="11">
        <f t="shared" si="18"/>
        <v>0</v>
      </c>
      <c r="I40" s="11">
        <f t="shared" si="19"/>
        <v>0</v>
      </c>
    </row>
    <row r="41" spans="1:9" x14ac:dyDescent="0.2">
      <c r="A41" s="5" t="s">
        <v>47</v>
      </c>
      <c r="B41" s="8">
        <v>26000</v>
      </c>
      <c r="C41" s="8">
        <v>1200</v>
      </c>
      <c r="D41" s="9"/>
      <c r="E41" s="8">
        <f t="shared" ref="E41:E45" si="20">D41*C41</f>
        <v>0</v>
      </c>
      <c r="F41" s="10"/>
      <c r="G41" s="11">
        <f t="shared" si="1"/>
        <v>0</v>
      </c>
      <c r="H41" s="11">
        <f t="shared" si="2"/>
        <v>0</v>
      </c>
      <c r="I41" s="11">
        <f t="shared" si="3"/>
        <v>0</v>
      </c>
    </row>
    <row r="42" spans="1:9" x14ac:dyDescent="0.2">
      <c r="A42" s="5" t="s">
        <v>41</v>
      </c>
      <c r="B42" s="8">
        <v>12000</v>
      </c>
      <c r="C42" s="8">
        <v>1000</v>
      </c>
      <c r="D42" s="9"/>
      <c r="E42" s="8">
        <f t="shared" si="20"/>
        <v>0</v>
      </c>
      <c r="F42" s="10"/>
      <c r="G42" s="11">
        <f t="shared" si="1"/>
        <v>0</v>
      </c>
      <c r="H42" s="11">
        <f t="shared" si="2"/>
        <v>0</v>
      </c>
      <c r="I42" s="11">
        <f t="shared" si="3"/>
        <v>0</v>
      </c>
    </row>
    <row r="43" spans="1:9" x14ac:dyDescent="0.2">
      <c r="A43" s="5" t="s">
        <v>42</v>
      </c>
      <c r="B43" s="8">
        <v>5000</v>
      </c>
      <c r="C43" s="8">
        <v>400</v>
      </c>
      <c r="D43" s="9"/>
      <c r="E43" s="8">
        <f t="shared" si="20"/>
        <v>0</v>
      </c>
      <c r="F43" s="10"/>
      <c r="G43" s="11">
        <f t="shared" si="1"/>
        <v>0</v>
      </c>
      <c r="H43" s="11">
        <f t="shared" si="2"/>
        <v>0</v>
      </c>
      <c r="I43" s="11">
        <f t="shared" si="3"/>
        <v>0</v>
      </c>
    </row>
    <row r="44" spans="1:9" x14ac:dyDescent="0.2">
      <c r="A44" s="13" t="s">
        <v>43</v>
      </c>
      <c r="B44" s="8">
        <v>40000</v>
      </c>
      <c r="C44" s="8">
        <v>1400</v>
      </c>
      <c r="D44" s="9"/>
      <c r="E44" s="8">
        <f t="shared" si="20"/>
        <v>0</v>
      </c>
      <c r="F44" s="10"/>
      <c r="G44" s="11">
        <f t="shared" si="1"/>
        <v>0</v>
      </c>
      <c r="H44" s="11">
        <f t="shared" si="2"/>
        <v>0</v>
      </c>
      <c r="I44" s="11">
        <f t="shared" si="3"/>
        <v>0</v>
      </c>
    </row>
    <row r="45" spans="1:9" x14ac:dyDescent="0.2">
      <c r="A45" s="5" t="s">
        <v>39</v>
      </c>
      <c r="B45" s="8">
        <v>20000</v>
      </c>
      <c r="C45" s="8">
        <v>1200</v>
      </c>
      <c r="D45" s="9"/>
      <c r="E45" s="8">
        <f t="shared" si="20"/>
        <v>0</v>
      </c>
      <c r="F45" s="10"/>
      <c r="G45" s="11">
        <f t="shared" si="1"/>
        <v>0</v>
      </c>
      <c r="H45" s="11">
        <f t="shared" si="2"/>
        <v>0</v>
      </c>
      <c r="I45" s="11">
        <f t="shared" si="3"/>
        <v>0</v>
      </c>
    </row>
    <row r="46" spans="1:9" x14ac:dyDescent="0.2">
      <c r="A46" s="5" t="s">
        <v>40</v>
      </c>
      <c r="B46" s="8">
        <v>10000</v>
      </c>
      <c r="C46" s="8">
        <v>600</v>
      </c>
      <c r="D46" s="9"/>
      <c r="E46" s="8">
        <f>D46*C46</f>
        <v>0</v>
      </c>
      <c r="F46" s="10"/>
      <c r="G46" s="11">
        <f t="shared" si="1"/>
        <v>0</v>
      </c>
      <c r="H46" s="11">
        <f t="shared" si="2"/>
        <v>0</v>
      </c>
      <c r="I46" s="11">
        <f t="shared" si="3"/>
        <v>0</v>
      </c>
    </row>
    <row r="47" spans="1:9" x14ac:dyDescent="0.2">
      <c r="A47" s="29" t="s">
        <v>74</v>
      </c>
      <c r="B47" s="8">
        <v>0</v>
      </c>
      <c r="C47" s="8">
        <v>300</v>
      </c>
      <c r="D47" s="10"/>
      <c r="E47" s="8">
        <f>D47*C47</f>
        <v>0</v>
      </c>
      <c r="F47" s="10"/>
      <c r="G47" s="11">
        <f t="shared" si="1"/>
        <v>0</v>
      </c>
      <c r="H47" s="11">
        <f t="shared" si="2"/>
        <v>0</v>
      </c>
      <c r="I47" s="11">
        <f t="shared" si="3"/>
        <v>0</v>
      </c>
    </row>
    <row r="48" spans="1:9" x14ac:dyDescent="0.2">
      <c r="A48" s="5" t="s">
        <v>68</v>
      </c>
      <c r="B48" s="8">
        <v>20000</v>
      </c>
      <c r="C48" s="8">
        <v>5000</v>
      </c>
      <c r="D48" s="9"/>
      <c r="E48" s="8">
        <f>D48*C48</f>
        <v>0</v>
      </c>
      <c r="F48" s="10"/>
      <c r="G48" s="11">
        <f t="shared" si="1"/>
        <v>0</v>
      </c>
      <c r="H48" s="11">
        <f t="shared" si="2"/>
        <v>0</v>
      </c>
      <c r="I48" s="11">
        <f t="shared" si="3"/>
        <v>0</v>
      </c>
    </row>
    <row r="49" spans="1:10" x14ac:dyDescent="0.2">
      <c r="A49" s="5" t="s">
        <v>69</v>
      </c>
      <c r="B49" s="8">
        <v>300</v>
      </c>
      <c r="C49" s="8">
        <v>35</v>
      </c>
      <c r="D49" s="9"/>
      <c r="E49" s="8">
        <f>D49*C49</f>
        <v>0</v>
      </c>
      <c r="F49" s="10"/>
      <c r="G49" s="11">
        <f t="shared" si="1"/>
        <v>0</v>
      </c>
      <c r="H49" s="11">
        <f t="shared" si="2"/>
        <v>0</v>
      </c>
      <c r="I49" s="11">
        <f t="shared" si="3"/>
        <v>0</v>
      </c>
    </row>
    <row r="50" spans="1:10" x14ac:dyDescent="0.2">
      <c r="A50" s="5" t="s">
        <v>52</v>
      </c>
      <c r="B50" s="8">
        <v>600</v>
      </c>
      <c r="C50" s="8">
        <v>0</v>
      </c>
      <c r="D50" s="10">
        <f>D32</f>
        <v>0</v>
      </c>
      <c r="E50" s="8">
        <f>B50*D50</f>
        <v>0</v>
      </c>
      <c r="F50" s="14"/>
      <c r="G50" s="15"/>
      <c r="H50" s="11">
        <f>E50</f>
        <v>0</v>
      </c>
      <c r="I50" s="11">
        <f t="shared" si="3"/>
        <v>0</v>
      </c>
    </row>
    <row r="51" spans="1:10" s="18" customFormat="1" ht="15.75" x14ac:dyDescent="0.25">
      <c r="A51" s="38" t="s">
        <v>58</v>
      </c>
      <c r="B51" s="38"/>
      <c r="C51" s="38"/>
      <c r="D51" s="38"/>
      <c r="E51" s="38"/>
      <c r="F51" s="39"/>
      <c r="G51" s="39"/>
      <c r="H51" s="16"/>
      <c r="I51" s="17"/>
    </row>
    <row r="52" spans="1:10" s="18" customFormat="1" ht="15.75" x14ac:dyDescent="0.25">
      <c r="A52" s="40" t="s">
        <v>59</v>
      </c>
      <c r="B52" s="41"/>
      <c r="C52" s="41"/>
      <c r="D52" s="41"/>
      <c r="E52" s="42"/>
      <c r="F52" s="43"/>
      <c r="G52" s="44"/>
      <c r="H52" s="19"/>
      <c r="I52" s="20"/>
    </row>
    <row r="53" spans="1:10" s="18" customFormat="1" ht="15" x14ac:dyDescent="0.2">
      <c r="A53" s="45" t="s">
        <v>36</v>
      </c>
      <c r="B53" s="45"/>
      <c r="C53" s="45"/>
      <c r="D53" s="45"/>
      <c r="E53" s="45"/>
      <c r="F53" s="46">
        <f>SUM(H6:H50)-F51+F52</f>
        <v>0</v>
      </c>
      <c r="G53" s="47"/>
      <c r="H53" s="19"/>
      <c r="I53" s="20"/>
    </row>
    <row r="54" spans="1:10" s="18" customFormat="1" ht="15" x14ac:dyDescent="0.2">
      <c r="A54" s="45" t="s">
        <v>29</v>
      </c>
      <c r="B54" s="45"/>
      <c r="C54" s="45"/>
      <c r="D54" s="45"/>
      <c r="E54" s="45"/>
      <c r="F54" s="36">
        <f>F53*0.27</f>
        <v>0</v>
      </c>
      <c r="G54" s="37"/>
      <c r="H54" s="19"/>
      <c r="I54" s="20"/>
    </row>
    <row r="55" spans="1:10" x14ac:dyDescent="0.2">
      <c r="A55" s="51" t="s">
        <v>37</v>
      </c>
      <c r="B55" s="52"/>
      <c r="C55" s="52"/>
      <c r="D55" s="52"/>
      <c r="E55" s="52"/>
      <c r="F55" s="59">
        <f>F53+F54</f>
        <v>0</v>
      </c>
      <c r="G55" s="59"/>
      <c r="H55" s="59"/>
      <c r="I55" s="1"/>
    </row>
    <row r="56" spans="1:10" ht="8.25" customHeight="1" x14ac:dyDescent="0.2">
      <c r="A56" s="53"/>
      <c r="B56" s="54"/>
      <c r="C56" s="54"/>
      <c r="D56" s="54"/>
      <c r="E56" s="54"/>
      <c r="F56" s="59"/>
      <c r="G56" s="59"/>
      <c r="H56" s="59"/>
      <c r="I56" s="1"/>
    </row>
    <row r="57" spans="1:10" ht="15" x14ac:dyDescent="0.2">
      <c r="A57" s="55" t="s">
        <v>50</v>
      </c>
      <c r="B57" s="55"/>
      <c r="C57" s="55"/>
      <c r="D57" s="55"/>
      <c r="E57" s="55"/>
      <c r="F57" s="55"/>
      <c r="G57" s="55"/>
      <c r="H57" s="55"/>
      <c r="I57" s="55"/>
      <c r="J57" s="21"/>
    </row>
    <row r="58" spans="1:10" ht="15" x14ac:dyDescent="0.2">
      <c r="A58" s="55" t="s">
        <v>48</v>
      </c>
      <c r="B58" s="55"/>
      <c r="C58" s="55"/>
      <c r="D58" s="55"/>
      <c r="E58" s="55"/>
      <c r="F58" s="55"/>
      <c r="G58" s="55"/>
      <c r="H58" s="55"/>
      <c r="I58" s="55"/>
      <c r="J58" s="21"/>
    </row>
    <row r="59" spans="1:10" ht="15" x14ac:dyDescent="0.2">
      <c r="A59" s="55" t="s">
        <v>49</v>
      </c>
      <c r="B59" s="55"/>
      <c r="C59" s="55"/>
      <c r="D59" s="55"/>
      <c r="E59" s="55"/>
      <c r="F59" s="55"/>
      <c r="G59" s="55"/>
      <c r="H59" s="55"/>
      <c r="I59" s="55"/>
      <c r="J59" s="21"/>
    </row>
    <row r="60" spans="1:10" ht="15" x14ac:dyDescent="0.2">
      <c r="A60" s="55" t="s">
        <v>53</v>
      </c>
      <c r="B60" s="55"/>
      <c r="C60" s="55"/>
      <c r="D60" s="55"/>
      <c r="E60" s="55"/>
      <c r="F60" s="55"/>
      <c r="G60" s="55"/>
      <c r="H60" s="55"/>
      <c r="I60" s="55"/>
      <c r="J60" s="21"/>
    </row>
    <row r="61" spans="1:10" ht="15" x14ac:dyDescent="0.2">
      <c r="A61" s="55" t="s">
        <v>54</v>
      </c>
      <c r="B61" s="55"/>
      <c r="C61" s="55"/>
      <c r="D61" s="55"/>
      <c r="E61" s="55"/>
      <c r="F61" s="55"/>
      <c r="G61" s="55"/>
      <c r="H61" s="55"/>
      <c r="I61" s="55"/>
      <c r="J61" s="21"/>
    </row>
    <row r="62" spans="1:10" ht="15" x14ac:dyDescent="0.2">
      <c r="A62" s="55" t="s">
        <v>55</v>
      </c>
      <c r="B62" s="55"/>
      <c r="C62" s="55"/>
      <c r="D62" s="55"/>
      <c r="E62" s="55"/>
      <c r="F62" s="55"/>
      <c r="G62" s="55"/>
      <c r="H62" s="55"/>
      <c r="I62" s="55"/>
      <c r="J62" s="21"/>
    </row>
    <row r="63" spans="1:10" ht="15" x14ac:dyDescent="0.2">
      <c r="A63" s="55" t="s">
        <v>44</v>
      </c>
      <c r="B63" s="55"/>
      <c r="C63" s="55"/>
      <c r="D63" s="55"/>
      <c r="E63" s="55"/>
      <c r="F63" s="55"/>
      <c r="G63" s="55"/>
      <c r="H63" s="55"/>
      <c r="I63" s="55"/>
      <c r="J63" s="22"/>
    </row>
    <row r="64" spans="1:10" ht="15.75" x14ac:dyDescent="0.25">
      <c r="A64" s="58" t="s">
        <v>45</v>
      </c>
      <c r="B64" s="58"/>
      <c r="C64" s="58"/>
      <c r="D64" s="58"/>
      <c r="E64" s="58"/>
      <c r="F64" s="58"/>
      <c r="G64" s="58"/>
      <c r="H64" s="58"/>
      <c r="I64" s="58"/>
      <c r="J64" s="23"/>
    </row>
    <row r="65" spans="1:10" x14ac:dyDescent="0.2">
      <c r="A65" s="24" t="s">
        <v>26</v>
      </c>
      <c r="B65" s="25"/>
      <c r="C65" s="25"/>
      <c r="D65" s="25"/>
      <c r="E65" s="25"/>
      <c r="F65" s="25"/>
      <c r="G65" s="50" t="s">
        <v>46</v>
      </c>
      <c r="H65" s="50"/>
      <c r="I65" s="50"/>
      <c r="J65" s="25"/>
    </row>
    <row r="66" spans="1:10" x14ac:dyDescent="0.2">
      <c r="A66" s="24" t="s">
        <v>20</v>
      </c>
      <c r="B66" s="26"/>
      <c r="C66" s="26"/>
      <c r="D66" s="26"/>
      <c r="E66" s="25"/>
      <c r="F66" s="25"/>
      <c r="G66" s="50" t="s">
        <v>21</v>
      </c>
      <c r="H66" s="50"/>
      <c r="I66" s="50"/>
      <c r="J66" s="25"/>
    </row>
    <row r="67" spans="1:10" x14ac:dyDescent="0.2">
      <c r="A67" s="3" t="s">
        <v>56</v>
      </c>
      <c r="B67" s="27">
        <f ca="1">TODAY()</f>
        <v>43322</v>
      </c>
      <c r="C67" s="25"/>
      <c r="D67" s="25"/>
      <c r="E67" s="25"/>
      <c r="F67" s="25"/>
      <c r="G67" s="25"/>
      <c r="H67" s="25"/>
      <c r="I67" s="25"/>
    </row>
    <row r="69" spans="1:10" x14ac:dyDescent="0.2">
      <c r="B69" s="26"/>
      <c r="C69" s="26"/>
      <c r="D69" s="26"/>
      <c r="E69" s="26"/>
      <c r="F69" s="26"/>
      <c r="G69" s="26"/>
      <c r="H69" s="26"/>
      <c r="I69" s="26"/>
    </row>
    <row r="70" spans="1:10" x14ac:dyDescent="0.2">
      <c r="A70" s="26"/>
      <c r="B70" s="26"/>
      <c r="C70" s="26"/>
      <c r="D70" s="26"/>
      <c r="E70" s="26"/>
      <c r="F70" s="26"/>
      <c r="G70" s="26"/>
      <c r="H70" s="26"/>
      <c r="I70" s="26"/>
    </row>
    <row r="71" spans="1:10" x14ac:dyDescent="0.2">
      <c r="A71" s="28"/>
      <c r="B71" s="26"/>
      <c r="C71" s="26"/>
      <c r="D71" s="26"/>
      <c r="E71" s="26"/>
      <c r="F71" s="26"/>
      <c r="G71" s="26"/>
      <c r="H71" s="26"/>
      <c r="I71" s="26"/>
    </row>
    <row r="72" spans="1:10" x14ac:dyDescent="0.2">
      <c r="A72" s="26"/>
      <c r="D72" s="26"/>
      <c r="E72" s="26"/>
      <c r="F72" s="26"/>
      <c r="G72" s="26"/>
      <c r="H72" s="26"/>
      <c r="I72" s="26"/>
    </row>
  </sheetData>
  <sheetProtection algorithmName="SHA-512" hashValue="BU7pNK3DZYB8qurh7EdiT5+wPXJehbz6Us/+3oNoC+/XH4XB4gsECDmCY4MIDw4vM0m0k+vkb++yXBo3qCk+AA==" saltValue="gaVPMlvijyqTEBe8eWSzPw==" spinCount="100000" sheet="1" objects="1" scenarios="1" selectLockedCells="1"/>
  <mergeCells count="24">
    <mergeCell ref="E1:G1"/>
    <mergeCell ref="E2:G2"/>
    <mergeCell ref="G66:I66"/>
    <mergeCell ref="A55:E56"/>
    <mergeCell ref="A63:I63"/>
    <mergeCell ref="A60:I60"/>
    <mergeCell ref="A61:I61"/>
    <mergeCell ref="A62:I62"/>
    <mergeCell ref="A59:I59"/>
    <mergeCell ref="A57:I57"/>
    <mergeCell ref="A58:I58"/>
    <mergeCell ref="E3:G3"/>
    <mergeCell ref="E4:G4"/>
    <mergeCell ref="A64:I64"/>
    <mergeCell ref="F55:H56"/>
    <mergeCell ref="G65:I65"/>
    <mergeCell ref="F54:G54"/>
    <mergeCell ref="A51:E51"/>
    <mergeCell ref="F51:G51"/>
    <mergeCell ref="A52:E52"/>
    <mergeCell ref="F52:G52"/>
    <mergeCell ref="A54:E54"/>
    <mergeCell ref="F53:G53"/>
    <mergeCell ref="A53:E53"/>
  </mergeCells>
  <phoneticPr fontId="0" type="noConversion"/>
  <conditionalFormatting sqref="D50">
    <cfRule type="cellIs" dxfId="3" priority="2" stopIfTrue="1" operator="equal">
      <formula>"0 db"</formula>
    </cfRule>
    <cfRule type="containsText" dxfId="2" priority="3" stopIfTrue="1" operator="containsText" text="0 db">
      <formula>NOT(ISERROR(SEARCH("0 db",D50)))</formula>
    </cfRule>
    <cfRule type="cellIs" dxfId="1" priority="4" stopIfTrue="1" operator="equal">
      <formula>"0 db"</formula>
    </cfRule>
  </conditionalFormatting>
  <conditionalFormatting sqref="D40 D50">
    <cfRule type="cellIs" dxfId="0" priority="1" operator="equal">
      <formula>0</formula>
    </cfRule>
  </conditionalFormatting>
  <printOptions horizontalCentered="1" verticalCentered="1"/>
  <pageMargins left="0.23622047244094491" right="0.23622047244094491" top="0.39370078740157483" bottom="0.31496062992125984" header="0.11811023622047245" footer="0.31496062992125984"/>
  <pageSetup paperSize="9" scale="90" orientation="portrait" verticalDpi="300" r:id="rId1"/>
  <headerFooter alignWithMargins="0">
    <oddHeader xml:space="preserve">&amp;LHeiszler Zsolt: 06 20 3363-628
Heiszler András: 06 70 9477-459&amp;C&amp;"Times New Roman,Normál"&amp;G&amp;R&amp;"Times New Roman,Normál"Cím: 7030 Paks, Domb utca 73.
E-mail: info@heiszlerwasser.hu 
heiszlerwasser.hu
</oddHead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Heiszler András</dc:creator>
  <cp:lastModifiedBy>Heiszler Zsolt</cp:lastModifiedBy>
  <cp:lastPrinted>2018-08-10T19:40:44Z</cp:lastPrinted>
  <dcterms:created xsi:type="dcterms:W3CDTF">2009-12-31T18:21:16Z</dcterms:created>
  <dcterms:modified xsi:type="dcterms:W3CDTF">2018-08-10T19:44:34Z</dcterms:modified>
</cp:coreProperties>
</file>